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"/>
    </mc:Choice>
  </mc:AlternateContent>
  <bookViews>
    <workbookView xWindow="0" yWindow="0" windowWidth="20490" windowHeight="7755"/>
  </bookViews>
  <sheets>
    <sheet name="OAI." sheetId="1" r:id="rId1"/>
  </sheets>
  <definedNames>
    <definedName name="_xlnm._FilterDatabase" localSheetId="0" hidden="1">OAI.!$A$16:$WVZ$16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0" i="1" l="1"/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P60" i="1" s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C40" i="1"/>
  <c r="P39" i="1"/>
  <c r="C39" i="1"/>
  <c r="P38" i="1"/>
  <c r="D38" i="1"/>
  <c r="C38" i="1"/>
  <c r="P37" i="1"/>
  <c r="C37" i="1"/>
  <c r="P36" i="1"/>
  <c r="C36" i="1"/>
  <c r="P35" i="1"/>
  <c r="C35" i="1"/>
  <c r="O34" i="1"/>
  <c r="N34" i="1"/>
  <c r="M34" i="1"/>
  <c r="M17" i="1" s="1"/>
  <c r="L34" i="1"/>
  <c r="K34" i="1"/>
  <c r="J34" i="1"/>
  <c r="I34" i="1"/>
  <c r="I17" i="1" s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C24" i="1" s="1"/>
  <c r="P23" i="1"/>
  <c r="C23" i="1"/>
  <c r="P22" i="1"/>
  <c r="C22" i="1"/>
  <c r="P21" i="1"/>
  <c r="C21" i="1"/>
  <c r="P20" i="1"/>
  <c r="C20" i="1"/>
  <c r="P19" i="1"/>
  <c r="C19" i="1"/>
  <c r="O18" i="1"/>
  <c r="O17" i="1" s="1"/>
  <c r="N18" i="1"/>
  <c r="N94" i="1" s="1"/>
  <c r="M18" i="1"/>
  <c r="M94" i="1" s="1"/>
  <c r="L18" i="1"/>
  <c r="L94" i="1" s="1"/>
  <c r="K18" i="1"/>
  <c r="K94" i="1" s="1"/>
  <c r="J18" i="1"/>
  <c r="J94" i="1" s="1"/>
  <c r="I18" i="1"/>
  <c r="I94" i="1" s="1"/>
  <c r="H18" i="1"/>
  <c r="H94" i="1" s="1"/>
  <c r="G18" i="1"/>
  <c r="G94" i="1" s="1"/>
  <c r="F18" i="1"/>
  <c r="F94" i="1" s="1"/>
  <c r="E18" i="1"/>
  <c r="D18" i="1"/>
  <c r="D94" i="1" s="1"/>
  <c r="B18" i="1"/>
  <c r="N17" i="1"/>
  <c r="J17" i="1"/>
  <c r="F17" i="1"/>
  <c r="B17" i="1" l="1"/>
  <c r="C17" i="1" s="1"/>
  <c r="B94" i="1"/>
  <c r="C94" i="1" s="1"/>
  <c r="C18" i="1"/>
  <c r="P34" i="1"/>
  <c r="E94" i="1"/>
  <c r="P24" i="1"/>
  <c r="E17" i="1"/>
  <c r="K17" i="1"/>
  <c r="D17" i="1"/>
  <c r="H17" i="1"/>
  <c r="L17" i="1"/>
  <c r="G17" i="1"/>
  <c r="P18" i="1"/>
  <c r="O94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<sst xmlns="http://schemas.openxmlformats.org/spreadsheetml/2006/main" count="121" uniqueCount="121">
  <si>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</si>
  <si>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</si>
  <si>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</si>
  <si>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</si>
  <si>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</si>
  <si>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</si>
  <si>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</si>
  <si>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</si>
  <si>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</si>
  <si>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</si>
  <si>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</si>
  <si>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</si>
  <si>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</si>
  <si>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</si>
  <si>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</si>
  <si>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</si>
  <si>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</si>
  <si>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</si>
  <si>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</si>
  <si>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</si>
  <si>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</si>
  <si>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</si>
  <si>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</si>
  <si>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</si>
  <si>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</si>
  <si>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</si>
  <si>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</si>
  <si>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</si>
  <si>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</si>
  <si>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</si>
  <si>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</si>
  <si>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</si>
  <si>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</si>
  <si>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</si>
  <si>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</si>
  <si>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</si>
  <si>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</si>
  <si>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</si>
  <si>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</si>
  <si>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</si>
  <si>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</si>
  <si>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</si>
  <si>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</si>
  <si>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</si>
  <si>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</si>
  <si>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</si>
  <si>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</si>
  <si>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</si>
  <si>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</si>
  <si>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</si>
  <si>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</si>
  <si>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</si>
  <si>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</si>
  <si>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</si>
  <si>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</si>
  <si>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</si>
  <si>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</si>
  <si>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</si>
  <si>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</si>
  <si>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</si>
  <si>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</si>
  <si>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</si>
  <si>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</si>
  <si>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</si>
  <si>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</si>
  <si>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</si>
  <si>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</si>
  <si>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</si>
  <si>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</si>
  <si>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</si>
  <si>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</si>
  <si>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</si>
  <si>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</si>
  <si>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</si>
  <si>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</si>
  <si>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</si>
  <si>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</si>
  <si>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</si>
  <si>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</si>
  <si>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</si>
  <si>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</si>
  <si>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</si>
  <si>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</si>
  <si>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</si>
  <si>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</si>
  <si>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</si>
  <si>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</si>
  <si>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</si>
  <si>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</si>
  <si>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</si>
  <si>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</si>
  <si>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</si>
  <si>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</si>
  <si>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</si>
  <si>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</si>
  <si>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</si>
  <si>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</si>
  <si>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</si>
  <si>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</si>
  <si>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</si>
  <si>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</si>
  <si>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</si>
  <si>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</si>
  <si>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</si>
  <si>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</si>
  <si>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</si>
  <si>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</si>
  <si>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</si>
  <si>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</si>
  <si>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</si>
  <si>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</si>
  <si>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</si>
  <si>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</si>
  <si>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</si>
  <si>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</si>
  <si>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</si>
  <si>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</si>
  <si>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</si>
  <si>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>Licdo Lidia Vasquez</t>
  </si>
  <si>
    <t xml:space="preserve">           Lcda. Rosemary Hernandez</t>
  </si>
  <si>
    <t xml:space="preserve">Fecha de Imputación: hasta el 28 de febrero 2026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</si>
</sst>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0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3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3" borderId="1" xfId="3" applyFont="1" applyFill="1" applyBorder="1" applyAlignment="1">
      <alignment horizontal="right"/>
    </xf>
    <xf numFmtId="164" fontId="5" fillId="0" borderId="1" xfId="3" applyFont="1" applyBorder="1"/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338855</xdr:colOff>
      <xdr:row>116</xdr:row>
      <xdr:rowOff>41509</xdr:rowOff>
    </xdr:from>
    <xdr:to>
      <xdr:col>17</xdr:col>
      <xdr:colOff>86991</xdr:colOff>
      <xdr:row>126</xdr:row>
      <xdr:rowOff>104750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343051" y="31416031"/>
          <a:ext cx="2688462" cy="162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0"/>
          <a:ext cx="2692993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82826</xdr:colOff>
      <xdr:row>116</xdr:row>
      <xdr:rowOff>33130</xdr:rowOff>
    </xdr:from>
    <xdr:to>
      <xdr:col>6</xdr:col>
      <xdr:colOff>65800</xdr:colOff>
      <xdr:row>126</xdr:row>
      <xdr:rowOff>179294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6" y="31407652"/>
          <a:ext cx="2086757" cy="17032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1002196</xdr:colOff>
      <xdr:row>113</xdr:row>
      <xdr:rowOff>124239</xdr:rowOff>
    </xdr:from>
    <xdr:to>
      <xdr:col>1</xdr:col>
      <xdr:colOff>795130</xdr:colOff>
      <xdr:row>126</xdr:row>
      <xdr:rowOff>182219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196" y="31076348"/>
          <a:ext cx="1954695" cy="20375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10" zoomScale="115" zoomScaleNormal="115" workbookViewId="0">
      <selection activeCell="A12" sqref="A12:P12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11" customWidth="1"/>
    <col min="4" max="4" width="15.7109375" style="111" customWidth="1"/>
    <col min="5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27" t="s">
        <v>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7" ht="15" customHeight="1" x14ac:dyDescent="0.2">
      <c r="A11" s="128" t="s">
        <v>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17" ht="22.5" customHeight="1" x14ac:dyDescent="0.2">
      <c r="A12" s="128">
        <v>2026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7" ht="15" customHeight="1" x14ac:dyDescent="0.25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557502645.31349993</v>
      </c>
      <c r="C17" s="39">
        <f>+B17</f>
        <v>557502645.31349993</v>
      </c>
      <c r="D17" s="39">
        <f t="shared" si="0"/>
        <v>33941943.270000003</v>
      </c>
      <c r="E17" s="39">
        <f>+E18+E24+E34+E60+E44</f>
        <v>31896169.359999999</v>
      </c>
      <c r="F17" s="39">
        <f t="shared" si="0"/>
        <v>0</v>
      </c>
      <c r="G17" s="39">
        <f t="shared" si="0"/>
        <v>0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65838112.63000001</v>
      </c>
      <c r="Q17" s="41"/>
    </row>
    <row r="18" spans="1:17" ht="24.95" customHeight="1" x14ac:dyDescent="0.2">
      <c r="A18" s="38" t="s">
        <v>21</v>
      </c>
      <c r="B18" s="42">
        <f>SUM(B19:B23)</f>
        <v>306023240.11000001</v>
      </c>
      <c r="C18" s="42">
        <f t="shared" ref="C18:C81" si="1">+B18</f>
        <v>306023240.11000001</v>
      </c>
      <c r="D18" s="43">
        <f>SUM(D19:D23)</f>
        <v>29611893.850000001</v>
      </c>
      <c r="E18" s="43">
        <f t="shared" ref="E18:O18" si="2">SUM(E19:E23)</f>
        <v>30019850.66</v>
      </c>
      <c r="F18" s="43">
        <f t="shared" si="2"/>
        <v>0</v>
      </c>
      <c r="G18" s="43">
        <f t="shared" si="2"/>
        <v>0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59631744.510000005</v>
      </c>
      <c r="Q18" s="41"/>
    </row>
    <row r="19" spans="1:17" ht="24.95" customHeight="1" x14ac:dyDescent="0.2">
      <c r="A19" s="45" t="s">
        <v>22</v>
      </c>
      <c r="B19" s="46">
        <v>242943578.87</v>
      </c>
      <c r="C19" s="46">
        <f t="shared" si="1"/>
        <v>242943578.87</v>
      </c>
      <c r="D19" s="46">
        <v>23954236.43</v>
      </c>
      <c r="E19" s="46">
        <v>24470285.260000002</v>
      </c>
      <c r="F19" s="46"/>
      <c r="G19" s="46"/>
      <c r="H19" s="46"/>
      <c r="I19" s="46"/>
      <c r="J19" s="46"/>
      <c r="K19" s="46"/>
      <c r="L19" s="46"/>
      <c r="M19" s="47"/>
      <c r="N19" s="47"/>
      <c r="O19" s="48"/>
      <c r="P19" s="46">
        <f t="shared" si="3"/>
        <v>48424521.689999998</v>
      </c>
      <c r="Q19" s="49"/>
    </row>
    <row r="20" spans="1:17" ht="24.95" customHeight="1" x14ac:dyDescent="0.2">
      <c r="A20" s="45" t="s">
        <v>23</v>
      </c>
      <c r="B20" s="46">
        <v>29705556.990000002</v>
      </c>
      <c r="C20" s="46">
        <f t="shared" si="1"/>
        <v>29705556.990000002</v>
      </c>
      <c r="D20" s="46">
        <v>2409632</v>
      </c>
      <c r="E20" s="46">
        <f>2087325+56498.17</f>
        <v>2143823.17</v>
      </c>
      <c r="F20" s="46"/>
      <c r="G20" s="46"/>
      <c r="H20" s="46"/>
      <c r="I20" s="46"/>
      <c r="J20" s="46"/>
      <c r="K20" s="46"/>
      <c r="L20" s="46"/>
      <c r="M20" s="50"/>
      <c r="N20" s="51"/>
      <c r="O20" s="52"/>
      <c r="P20" s="46">
        <f>SUM(D20:O20)</f>
        <v>4553455.17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/>
      <c r="C22" s="46">
        <f t="shared" si="1"/>
        <v>0</v>
      </c>
      <c r="D22" s="57"/>
      <c r="E22" s="54">
        <v>0</v>
      </c>
      <c r="F22" s="54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33374104.25</v>
      </c>
      <c r="C23" s="46">
        <f t="shared" si="1"/>
        <v>33374104.25</v>
      </c>
      <c r="D23" s="46">
        <v>3248025.42</v>
      </c>
      <c r="E23" s="46">
        <v>3405742.23</v>
      </c>
      <c r="F23" s="46"/>
      <c r="G23" s="46"/>
      <c r="H23" s="46"/>
      <c r="I23" s="46"/>
      <c r="J23" s="46"/>
      <c r="K23" s="46"/>
      <c r="L23" s="46"/>
      <c r="M23" s="60"/>
      <c r="N23" s="60"/>
      <c r="O23" s="61"/>
      <c r="P23" s="46">
        <f t="shared" si="3"/>
        <v>6653767.6500000004</v>
      </c>
      <c r="Q23" s="62"/>
    </row>
    <row r="24" spans="1:17" ht="24.95" customHeight="1" x14ac:dyDescent="0.2">
      <c r="A24" s="38" t="s">
        <v>27</v>
      </c>
      <c r="B24" s="42">
        <f>SUM(B25:B33)</f>
        <v>40927240.701499999</v>
      </c>
      <c r="C24" s="42">
        <f t="shared" si="1"/>
        <v>40927240.701499999</v>
      </c>
      <c r="D24" s="43">
        <f>SUM(D25:D33)</f>
        <v>1654965.02</v>
      </c>
      <c r="E24" s="43">
        <f>SUM(E25:E33)</f>
        <v>1360842.04</v>
      </c>
      <c r="F24" s="43">
        <f t="shared" ref="F24:O24" si="4">SUM(F25:F33)</f>
        <v>0</v>
      </c>
      <c r="G24" s="42">
        <f t="shared" si="4"/>
        <v>0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3015807.06</v>
      </c>
      <c r="Q24" s="64"/>
    </row>
    <row r="25" spans="1:17" ht="24.95" customHeight="1" x14ac:dyDescent="0.25">
      <c r="A25" s="45" t="s">
        <v>28</v>
      </c>
      <c r="B25" s="65">
        <v>5607625.8599999994</v>
      </c>
      <c r="C25" s="66">
        <f t="shared" si="1"/>
        <v>5607625.8599999994</v>
      </c>
      <c r="D25" s="46">
        <v>147254.65</v>
      </c>
      <c r="E25" s="46">
        <v>129914.88</v>
      </c>
      <c r="F25" s="46"/>
      <c r="G25" s="46"/>
      <c r="H25" s="46"/>
      <c r="I25" s="46"/>
      <c r="J25" s="46"/>
      <c r="K25" s="46"/>
      <c r="L25" s="46"/>
      <c r="M25" s="67"/>
      <c r="N25" s="67"/>
      <c r="O25" s="48"/>
      <c r="P25" s="46">
        <f t="shared" si="3"/>
        <v>277169.53000000003</v>
      </c>
      <c r="Q25" s="68"/>
    </row>
    <row r="26" spans="1:17" ht="24.95" customHeight="1" x14ac:dyDescent="0.25">
      <c r="A26" s="45" t="s">
        <v>29</v>
      </c>
      <c r="B26" s="46">
        <v>2621000</v>
      </c>
      <c r="C26" s="66">
        <f t="shared" si="1"/>
        <v>2621000</v>
      </c>
      <c r="D26" s="69">
        <v>5546</v>
      </c>
      <c r="E26" s="54"/>
      <c r="F26" s="54"/>
      <c r="G26" s="54"/>
      <c r="H26" s="54"/>
      <c r="I26" s="54"/>
      <c r="J26" s="54"/>
      <c r="K26" s="54"/>
      <c r="L26" s="46"/>
      <c r="M26" s="70"/>
      <c r="N26" s="67"/>
      <c r="O26" s="61"/>
      <c r="P26" s="52">
        <f t="shared" si="3"/>
        <v>5546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54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150000</v>
      </c>
      <c r="C28" s="66">
        <f t="shared" si="1"/>
        <v>150000</v>
      </c>
      <c r="D28" s="46">
        <v>14300</v>
      </c>
      <c r="E28" s="46">
        <v>100</v>
      </c>
      <c r="F28" s="46"/>
      <c r="G28" s="54"/>
      <c r="H28" s="54"/>
      <c r="I28" s="54"/>
      <c r="J28" s="46"/>
      <c r="K28" s="46"/>
      <c r="L28" s="46"/>
      <c r="M28" s="67"/>
      <c r="N28" s="71"/>
      <c r="O28" s="48"/>
      <c r="P28" s="46">
        <f t="shared" si="3"/>
        <v>14400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54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54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22189914.841499999</v>
      </c>
      <c r="C31" s="66">
        <f t="shared" si="1"/>
        <v>22189914.841499999</v>
      </c>
      <c r="D31" s="46">
        <v>680844.87</v>
      </c>
      <c r="E31" s="46">
        <v>19391.63</v>
      </c>
      <c r="F31" s="46"/>
      <c r="G31" s="46"/>
      <c r="H31" s="46"/>
      <c r="I31" s="46"/>
      <c r="J31" s="46"/>
      <c r="K31" s="46"/>
      <c r="L31" s="46"/>
      <c r="M31" s="67"/>
      <c r="N31" s="72"/>
      <c r="O31" s="61"/>
      <c r="P31" s="46">
        <f t="shared" si="3"/>
        <v>700236.5</v>
      </c>
      <c r="Q31" s="68"/>
    </row>
    <row r="32" spans="1:17" ht="24.95" customHeight="1" x14ac:dyDescent="0.25">
      <c r="A32" s="75" t="s">
        <v>35</v>
      </c>
      <c r="B32" s="46">
        <v>10358700</v>
      </c>
      <c r="C32" s="66">
        <f t="shared" si="1"/>
        <v>10358700</v>
      </c>
      <c r="D32" s="46">
        <v>807019.5</v>
      </c>
      <c r="E32" s="46">
        <f>1175740.5+35695.03</f>
        <v>1211435.53</v>
      </c>
      <c r="F32" s="46"/>
      <c r="G32" s="46"/>
      <c r="H32" s="46"/>
      <c r="I32" s="46"/>
      <c r="J32" s="46"/>
      <c r="K32" s="46"/>
      <c r="L32" s="46"/>
      <c r="M32" s="67"/>
      <c r="N32" s="67"/>
      <c r="O32" s="61"/>
      <c r="P32" s="46">
        <f t="shared" si="3"/>
        <v>2018455.03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/>
      <c r="F33" s="67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0</v>
      </c>
      <c r="Q33" s="68"/>
    </row>
    <row r="34" spans="1:17" ht="24.95" customHeight="1" x14ac:dyDescent="0.2">
      <c r="A34" s="78" t="s">
        <v>37</v>
      </c>
      <c r="B34" s="42">
        <f>SUM(B35:B43)</f>
        <v>117186401.822</v>
      </c>
      <c r="C34" s="42">
        <f t="shared" si="1"/>
        <v>117186401.822</v>
      </c>
      <c r="D34" s="43">
        <f>SUM(D35:D43)</f>
        <v>2491004.4</v>
      </c>
      <c r="E34" s="43">
        <f>SUM(E35:E43)</f>
        <v>515476.66</v>
      </c>
      <c r="F34" s="43">
        <f t="shared" ref="F34:O34" si="5">SUM(F35:F43)</f>
        <v>0</v>
      </c>
      <c r="G34" s="42">
        <f t="shared" si="5"/>
        <v>0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3006481.06</v>
      </c>
      <c r="Q34" s="68"/>
    </row>
    <row r="35" spans="1:17" ht="24.95" customHeight="1" x14ac:dyDescent="0.25">
      <c r="A35" s="79" t="s">
        <v>38</v>
      </c>
      <c r="B35" s="66">
        <v>11994552</v>
      </c>
      <c r="C35" s="66">
        <f t="shared" si="1"/>
        <v>11994552</v>
      </c>
      <c r="D35" s="46">
        <v>90211.42</v>
      </c>
      <c r="E35" s="80">
        <v>89087</v>
      </c>
      <c r="F35" s="46"/>
      <c r="G35" s="46"/>
      <c r="H35" s="81"/>
      <c r="I35" s="82"/>
      <c r="J35" s="46"/>
      <c r="K35" s="46"/>
      <c r="L35" s="46"/>
      <c r="M35" s="67"/>
      <c r="N35" s="67"/>
      <c r="O35" s="61"/>
      <c r="P35" s="46">
        <f t="shared" si="3"/>
        <v>179298.41999999998</v>
      </c>
      <c r="Q35" s="68"/>
    </row>
    <row r="36" spans="1:17" ht="24.95" customHeight="1" x14ac:dyDescent="0.25">
      <c r="A36" s="75" t="s">
        <v>39</v>
      </c>
      <c r="B36" s="66">
        <v>3217493.8</v>
      </c>
      <c r="C36" s="66">
        <f t="shared" si="1"/>
        <v>3217493.8</v>
      </c>
      <c r="D36" s="46"/>
      <c r="E36" s="54"/>
      <c r="F36" s="46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0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54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27143155</v>
      </c>
      <c r="C38" s="66">
        <f t="shared" si="1"/>
        <v>27143155</v>
      </c>
      <c r="D38" s="81">
        <f>1530.01+6800</f>
        <v>8330.01</v>
      </c>
      <c r="E38" s="81">
        <v>18107.599999999999</v>
      </c>
      <c r="F38" s="46"/>
      <c r="G38" s="46"/>
      <c r="H38" s="81"/>
      <c r="I38" s="46"/>
      <c r="J38" s="46"/>
      <c r="K38" s="46"/>
      <c r="L38" s="46"/>
      <c r="M38" s="50"/>
      <c r="N38" s="50"/>
      <c r="O38" s="52"/>
      <c r="P38" s="46">
        <f t="shared" si="3"/>
        <v>26437.61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54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6219210</v>
      </c>
      <c r="C40" s="66">
        <f t="shared" si="1"/>
        <v>6219210</v>
      </c>
      <c r="D40" s="46">
        <v>2455.0100000000002</v>
      </c>
      <c r="E40" s="80">
        <v>24438.799999999999</v>
      </c>
      <c r="F40" s="46"/>
      <c r="G40" s="87"/>
      <c r="H40" s="66"/>
      <c r="I40" s="46"/>
      <c r="J40" s="46"/>
      <c r="K40" s="46"/>
      <c r="L40" s="46"/>
      <c r="M40" s="50"/>
      <c r="N40" s="50"/>
      <c r="O40" s="52"/>
      <c r="P40" s="46">
        <f t="shared" si="3"/>
        <v>26893.809999999998</v>
      </c>
      <c r="Q40" s="68"/>
    </row>
    <row r="41" spans="1:17" ht="24.75" customHeight="1" x14ac:dyDescent="0.25">
      <c r="A41" s="79" t="s">
        <v>44</v>
      </c>
      <c r="B41" s="66">
        <v>15604559.139999995</v>
      </c>
      <c r="C41" s="66">
        <f t="shared" si="1"/>
        <v>15604559.139999995</v>
      </c>
      <c r="D41" s="46">
        <v>1088846.2</v>
      </c>
      <c r="E41" s="80">
        <v>57547.54</v>
      </c>
      <c r="F41" s="46"/>
      <c r="G41" s="46"/>
      <c r="H41" s="46"/>
      <c r="I41" s="46"/>
      <c r="J41" s="46"/>
      <c r="K41" s="46"/>
      <c r="L41" s="46"/>
      <c r="M41" s="67"/>
      <c r="N41" s="67"/>
      <c r="O41" s="61"/>
      <c r="P41" s="46">
        <f t="shared" si="3"/>
        <v>1146393.74</v>
      </c>
      <c r="Q41" s="68"/>
    </row>
    <row r="42" spans="1:17" ht="24.75" customHeight="1" x14ac:dyDescent="0.25">
      <c r="A42" s="75" t="s">
        <v>45</v>
      </c>
      <c r="B42" s="53"/>
      <c r="C42" s="66">
        <f t="shared" si="1"/>
        <v>0</v>
      </c>
      <c r="D42" s="88"/>
      <c r="E42" s="54"/>
      <c r="F42" s="54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53007431.881999999</v>
      </c>
      <c r="C43" s="66">
        <f t="shared" si="1"/>
        <v>53007431.881999999</v>
      </c>
      <c r="D43" s="46">
        <v>1301161.76</v>
      </c>
      <c r="E43" s="80">
        <v>326295.71999999997</v>
      </c>
      <c r="F43" s="46"/>
      <c r="G43" s="46"/>
      <c r="H43" s="46"/>
      <c r="I43" s="46"/>
      <c r="J43" s="46"/>
      <c r="K43" s="46"/>
      <c r="L43" s="46"/>
      <c r="M43" s="89"/>
      <c r="N43" s="50"/>
      <c r="O43" s="52"/>
      <c r="P43" s="46">
        <f t="shared" si="3"/>
        <v>1627457.48</v>
      </c>
      <c r="Q43" s="68"/>
    </row>
    <row r="44" spans="1:17" ht="24.95" customHeight="1" x14ac:dyDescent="0.2">
      <c r="A44" s="90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54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1">
        <v>0</v>
      </c>
      <c r="C45" s="39">
        <f t="shared" si="1"/>
        <v>0</v>
      </c>
      <c r="D45" s="88">
        <v>0</v>
      </c>
      <c r="E45" s="80"/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1">
        <v>0</v>
      </c>
      <c r="C46" s="39">
        <f t="shared" si="1"/>
        <v>0</v>
      </c>
      <c r="D46" s="88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1">
        <v>0</v>
      </c>
      <c r="C47" s="39">
        <f t="shared" si="1"/>
        <v>0</v>
      </c>
      <c r="D47" s="88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8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1">
        <v>0</v>
      </c>
      <c r="C49" s="39">
        <f t="shared" si="1"/>
        <v>0</v>
      </c>
      <c r="D49" s="88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1">
        <v>0</v>
      </c>
      <c r="C50" s="39">
        <f t="shared" si="1"/>
        <v>0</v>
      </c>
      <c r="D50" s="88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8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90" t="s">
        <v>55</v>
      </c>
      <c r="B52" s="92">
        <v>0</v>
      </c>
      <c r="C52" s="39">
        <f t="shared" si="1"/>
        <v>0</v>
      </c>
      <c r="D52" s="88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1">
        <v>0</v>
      </c>
      <c r="C53" s="39">
        <f t="shared" si="1"/>
        <v>0</v>
      </c>
      <c r="D53" s="88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1">
        <v>0</v>
      </c>
      <c r="C54" s="39">
        <f t="shared" si="1"/>
        <v>0</v>
      </c>
      <c r="D54" s="88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1">
        <v>0</v>
      </c>
      <c r="C55" s="39">
        <f t="shared" si="1"/>
        <v>0</v>
      </c>
      <c r="D55" s="88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1">
        <v>0</v>
      </c>
      <c r="C56" s="39">
        <f t="shared" si="1"/>
        <v>0</v>
      </c>
      <c r="D56" s="88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1">
        <v>0</v>
      </c>
      <c r="C57" s="39">
        <f t="shared" si="1"/>
        <v>0</v>
      </c>
      <c r="D57" s="88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1">
        <v>0</v>
      </c>
      <c r="C58" s="39">
        <f t="shared" si="1"/>
        <v>0</v>
      </c>
      <c r="D58" s="88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1">
        <v>0</v>
      </c>
      <c r="C59" s="39">
        <f t="shared" si="1"/>
        <v>0</v>
      </c>
      <c r="D59" s="57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8"/>
      <c r="P59" s="52">
        <f t="shared" si="3"/>
        <v>0</v>
      </c>
      <c r="Q59" s="68"/>
    </row>
    <row r="60" spans="1:17" ht="24.95" customHeight="1" x14ac:dyDescent="0.2">
      <c r="A60" s="90" t="s">
        <v>63</v>
      </c>
      <c r="B60" s="42">
        <f>SUM(B61:B69)</f>
        <v>93365762.679999992</v>
      </c>
      <c r="C60" s="42">
        <f t="shared" si="1"/>
        <v>93365762.679999992</v>
      </c>
      <c r="D60" s="43">
        <f>SUM(D61:D69)</f>
        <v>184080</v>
      </c>
      <c r="E60" s="43">
        <f t="shared" ref="E60:M60" si="6">SUM(E61:E69)</f>
        <v>0</v>
      </c>
      <c r="F60" s="43">
        <f t="shared" si="6"/>
        <v>0</v>
      </c>
      <c r="G60" s="42">
        <f t="shared" si="6"/>
        <v>0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184080</v>
      </c>
      <c r="Q60" s="68"/>
    </row>
    <row r="61" spans="1:17" ht="24.95" customHeight="1" x14ac:dyDescent="0.25">
      <c r="A61" s="79" t="s">
        <v>64</v>
      </c>
      <c r="B61" s="66">
        <v>28778166.140000001</v>
      </c>
      <c r="C61" s="66">
        <f t="shared" si="1"/>
        <v>28778166.140000001</v>
      </c>
      <c r="D61" s="46"/>
      <c r="E61" s="46"/>
      <c r="F61" s="54"/>
      <c r="G61" s="54"/>
      <c r="H61" s="54"/>
      <c r="I61" s="46"/>
      <c r="J61" s="46"/>
      <c r="K61" s="93"/>
      <c r="L61" s="93"/>
      <c r="M61" s="50"/>
      <c r="N61" s="50"/>
      <c r="O61" s="88"/>
      <c r="P61" s="52">
        <f t="shared" si="3"/>
        <v>0</v>
      </c>
      <c r="Q61" s="68"/>
    </row>
    <row r="62" spans="1:17" ht="24.95" customHeight="1" x14ac:dyDescent="0.25">
      <c r="A62" s="79" t="s">
        <v>65</v>
      </c>
      <c r="B62" s="66">
        <v>1100000</v>
      </c>
      <c r="C62" s="66">
        <f t="shared" si="1"/>
        <v>1100000</v>
      </c>
      <c r="D62" s="54"/>
      <c r="E62" s="54"/>
      <c r="F62" s="54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41975279.159999996</v>
      </c>
      <c r="C63" s="66">
        <f t="shared" si="1"/>
        <v>41975279.159999996</v>
      </c>
      <c r="D63" s="46">
        <v>184080</v>
      </c>
      <c r="E63" s="54"/>
      <c r="F63" s="94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184080</v>
      </c>
      <c r="Q63" s="68"/>
    </row>
    <row r="64" spans="1:17" ht="24.95" customHeight="1" x14ac:dyDescent="0.25">
      <c r="A64" s="79" t="s">
        <v>67</v>
      </c>
      <c r="B64" s="66">
        <v>3330000</v>
      </c>
      <c r="C64" s="66">
        <f t="shared" si="1"/>
        <v>3330000</v>
      </c>
      <c r="D64" s="88"/>
      <c r="E64" s="54"/>
      <c r="F64" s="54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12062317.379999999</v>
      </c>
      <c r="C65" s="66">
        <f t="shared" si="1"/>
        <v>12062317.379999999</v>
      </c>
      <c r="D65" s="88"/>
      <c r="E65" s="54"/>
      <c r="F65" s="54"/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0</v>
      </c>
      <c r="Q65" s="68"/>
    </row>
    <row r="66" spans="1:17" ht="24.95" customHeight="1" x14ac:dyDescent="0.25">
      <c r="A66" s="79" t="s">
        <v>69</v>
      </c>
      <c r="B66" s="91">
        <v>0</v>
      </c>
      <c r="C66" s="66">
        <f t="shared" si="1"/>
        <v>0</v>
      </c>
      <c r="D66" s="88"/>
      <c r="E66" s="54"/>
      <c r="F66" s="54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1">
        <v>0</v>
      </c>
      <c r="C67" s="66">
        <f t="shared" si="1"/>
        <v>0</v>
      </c>
      <c r="D67" s="88"/>
      <c r="E67" s="54"/>
      <c r="F67" s="54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6120000</v>
      </c>
      <c r="C68" s="66">
        <f t="shared" si="1"/>
        <v>6120000</v>
      </c>
      <c r="D68" s="88"/>
      <c r="E68" s="46"/>
      <c r="F68" s="54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1">
        <v>0</v>
      </c>
      <c r="C69" s="39">
        <f t="shared" si="1"/>
        <v>0</v>
      </c>
      <c r="D69" s="88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90" t="s">
        <v>73</v>
      </c>
      <c r="B70" s="92">
        <v>0</v>
      </c>
      <c r="C70" s="39">
        <f t="shared" si="1"/>
        <v>0</v>
      </c>
      <c r="D70" s="88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8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1">
        <v>0</v>
      </c>
      <c r="C72" s="39">
        <f t="shared" si="1"/>
        <v>0</v>
      </c>
      <c r="D72" s="88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1">
        <v>0</v>
      </c>
      <c r="C73" s="39">
        <f t="shared" si="1"/>
        <v>0</v>
      </c>
      <c r="D73" s="88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1">
        <v>0</v>
      </c>
      <c r="C74" s="39">
        <f t="shared" si="1"/>
        <v>0</v>
      </c>
      <c r="D74" s="88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90" t="s">
        <v>78</v>
      </c>
      <c r="B75" s="92">
        <v>0</v>
      </c>
      <c r="C75" s="39">
        <f t="shared" si="1"/>
        <v>0</v>
      </c>
      <c r="D75" s="88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1">
        <v>0</v>
      </c>
      <c r="C76" s="39">
        <f t="shared" si="1"/>
        <v>0</v>
      </c>
      <c r="D76" s="88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1">
        <v>0</v>
      </c>
      <c r="C77" s="39">
        <f t="shared" si="1"/>
        <v>0</v>
      </c>
      <c r="D77" s="88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90" t="s">
        <v>81</v>
      </c>
      <c r="B78" s="92">
        <v>0</v>
      </c>
      <c r="C78" s="39">
        <f t="shared" si="1"/>
        <v>0</v>
      </c>
      <c r="D78" s="88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1">
        <v>0</v>
      </c>
      <c r="C79" s="39">
        <f t="shared" si="1"/>
        <v>0</v>
      </c>
      <c r="D79" s="88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1">
        <v>0</v>
      </c>
      <c r="C80" s="39">
        <f t="shared" si="1"/>
        <v>0</v>
      </c>
      <c r="D80" s="88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8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90" t="s">
        <v>85</v>
      </c>
      <c r="B82" s="95">
        <v>0</v>
      </c>
      <c r="C82" s="39">
        <f t="shared" ref="C82:C94" si="7">+B82</f>
        <v>0</v>
      </c>
      <c r="D82" s="88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6"/>
      <c r="N82" s="96"/>
      <c r="O82" s="88"/>
      <c r="P82" s="52">
        <f t="shared" ref="P82:P93" si="8">SUM(D82:O82)</f>
        <v>0</v>
      </c>
      <c r="Q82" s="68"/>
    </row>
    <row r="83" spans="1:17" ht="15" customHeight="1" x14ac:dyDescent="0.2">
      <c r="A83" s="79"/>
      <c r="B83" s="91">
        <v>0</v>
      </c>
      <c r="C83" s="39">
        <f t="shared" si="7"/>
        <v>0</v>
      </c>
      <c r="D83" s="88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8"/>
      <c r="P83" s="52">
        <f t="shared" si="8"/>
        <v>0</v>
      </c>
      <c r="Q83" s="68"/>
    </row>
    <row r="84" spans="1:17" ht="24.95" customHeight="1" x14ac:dyDescent="0.2">
      <c r="A84" s="90" t="s">
        <v>86</v>
      </c>
      <c r="B84" s="92">
        <v>0</v>
      </c>
      <c r="C84" s="39">
        <f t="shared" si="7"/>
        <v>0</v>
      </c>
      <c r="D84" s="88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7"/>
      <c r="O84" s="91"/>
      <c r="P84" s="52">
        <f t="shared" si="8"/>
        <v>0</v>
      </c>
      <c r="Q84" s="68"/>
    </row>
    <row r="85" spans="1:17" ht="24.95" customHeight="1" x14ac:dyDescent="0.2">
      <c r="A85" s="98" t="s">
        <v>87</v>
      </c>
      <c r="B85" s="92">
        <v>0</v>
      </c>
      <c r="C85" s="39">
        <f t="shared" si="7"/>
        <v>0</v>
      </c>
      <c r="D85" s="88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9" t="s">
        <v>88</v>
      </c>
      <c r="B86" s="91">
        <v>0</v>
      </c>
      <c r="C86" s="39">
        <f t="shared" si="7"/>
        <v>0</v>
      </c>
      <c r="D86" s="88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8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100">
        <v>0</v>
      </c>
      <c r="C88" s="39">
        <f t="shared" si="7"/>
        <v>0</v>
      </c>
      <c r="D88" s="88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8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8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100">
        <v>0</v>
      </c>
      <c r="C91" s="39">
        <f t="shared" si="7"/>
        <v>0</v>
      </c>
      <c r="D91" s="88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8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8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8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101"/>
      <c r="O93" s="52"/>
      <c r="P93" s="52">
        <f t="shared" si="8"/>
        <v>0</v>
      </c>
      <c r="Q93" s="68"/>
    </row>
    <row r="94" spans="1:17" ht="24.95" customHeight="1" x14ac:dyDescent="0.2">
      <c r="A94" s="102" t="s">
        <v>96</v>
      </c>
      <c r="B94" s="103">
        <f>+B18+B24+B34+B60</f>
        <v>557502645.31349993</v>
      </c>
      <c r="C94" s="39">
        <f t="shared" si="7"/>
        <v>557502645.31349993</v>
      </c>
      <c r="D94" s="103">
        <f t="shared" ref="D94:O94" si="9">+D18+D24+D34+D60</f>
        <v>33941943.270000003</v>
      </c>
      <c r="E94" s="103">
        <f>+E18+E24+E34+E60+E44</f>
        <v>31896169.359999999</v>
      </c>
      <c r="F94" s="103">
        <f t="shared" si="9"/>
        <v>0</v>
      </c>
      <c r="G94" s="103">
        <f t="shared" si="9"/>
        <v>0</v>
      </c>
      <c r="H94" s="103">
        <f t="shared" si="9"/>
        <v>0</v>
      </c>
      <c r="I94" s="104">
        <f t="shared" si="9"/>
        <v>0</v>
      </c>
      <c r="J94" s="103">
        <f t="shared" si="9"/>
        <v>0</v>
      </c>
      <c r="K94" s="103">
        <f t="shared" si="9"/>
        <v>0</v>
      </c>
      <c r="L94" s="103">
        <f t="shared" si="9"/>
        <v>0</v>
      </c>
      <c r="M94" s="103">
        <f t="shared" si="9"/>
        <v>0</v>
      </c>
      <c r="N94" s="103">
        <f t="shared" si="9"/>
        <v>0</v>
      </c>
      <c r="O94" s="103">
        <f t="shared" si="9"/>
        <v>0</v>
      </c>
      <c r="P94" s="103">
        <f>+P18+P24+P34+P60+P44</f>
        <v>65838112.63000001</v>
      </c>
      <c r="Q94" s="68"/>
    </row>
    <row r="95" spans="1:17" ht="37.5" customHeight="1" x14ac:dyDescent="0.2">
      <c r="A95" s="105" t="s">
        <v>97</v>
      </c>
      <c r="B95" s="105"/>
      <c r="C95" s="106"/>
      <c r="D95" s="106"/>
      <c r="E95" s="107"/>
      <c r="F95" s="107"/>
      <c r="G95" s="108"/>
      <c r="H95" s="107"/>
      <c r="I95" s="109"/>
      <c r="J95" s="107"/>
      <c r="K95" s="106"/>
      <c r="L95" s="107"/>
      <c r="M95" s="106"/>
      <c r="N95" s="107"/>
      <c r="O95" s="107"/>
    </row>
    <row r="96" spans="1:17" ht="22.5" x14ac:dyDescent="0.2">
      <c r="A96" s="110" t="s">
        <v>120</v>
      </c>
    </row>
    <row r="98" spans="1:1" ht="15" x14ac:dyDescent="0.25">
      <c r="A98" s="112" t="s">
        <v>98</v>
      </c>
    </row>
    <row r="99" spans="1:1" ht="15" x14ac:dyDescent="0.25">
      <c r="A99" s="113" t="s">
        <v>99</v>
      </c>
    </row>
    <row r="100" spans="1:1" ht="15" x14ac:dyDescent="0.25">
      <c r="A100" s="113" t="s">
        <v>100</v>
      </c>
    </row>
    <row r="101" spans="1:1" ht="15" x14ac:dyDescent="0.25">
      <c r="A101" s="113" t="s">
        <v>101</v>
      </c>
    </row>
    <row r="102" spans="1:1" ht="15" x14ac:dyDescent="0.25">
      <c r="A102" s="113" t="s">
        <v>102</v>
      </c>
    </row>
    <row r="103" spans="1:1" ht="15" x14ac:dyDescent="0.25">
      <c r="A103" s="113" t="s">
        <v>103</v>
      </c>
    </row>
    <row r="104" spans="1:1" ht="15" x14ac:dyDescent="0.25">
      <c r="A104" s="113"/>
    </row>
    <row r="105" spans="1:1" ht="15" x14ac:dyDescent="0.25">
      <c r="A105" s="112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13" t="s">
        <v>109</v>
      </c>
    </row>
    <row r="111" spans="1:1" ht="15" x14ac:dyDescent="0.25">
      <c r="A111" s="113" t="s">
        <v>110</v>
      </c>
    </row>
    <row r="112" spans="1:1" ht="15" x14ac:dyDescent="0.25">
      <c r="A112" s="113"/>
    </row>
    <row r="117" spans="1:22" x14ac:dyDescent="0.2">
      <c r="A117" s="114"/>
    </row>
    <row r="118" spans="1:22" x14ac:dyDescent="0.2">
      <c r="A118" s="114"/>
    </row>
    <row r="124" spans="1:22" ht="15" x14ac:dyDescent="0.25">
      <c r="C124" s="115"/>
      <c r="D124" s="116"/>
      <c r="E124" s="117"/>
      <c r="F124" s="117"/>
      <c r="G124" s="117"/>
      <c r="H124" s="117"/>
      <c r="I124" s="130"/>
      <c r="J124" s="130"/>
      <c r="K124" s="130"/>
      <c r="L124" s="130"/>
      <c r="M124" s="130"/>
      <c r="N124" s="130"/>
      <c r="O124" s="130"/>
    </row>
    <row r="125" spans="1:22" ht="15" customHeight="1" x14ac:dyDescent="0.25">
      <c r="C125" s="115"/>
      <c r="D125" s="115"/>
      <c r="E125" s="118"/>
      <c r="F125" s="118"/>
      <c r="G125" s="118"/>
      <c r="H125" s="118"/>
      <c r="I125" s="131"/>
      <c r="J125" s="131"/>
      <c r="K125" s="131"/>
      <c r="L125" s="131"/>
      <c r="M125" s="131"/>
      <c r="N125" s="131"/>
      <c r="O125" s="131"/>
    </row>
    <row r="126" spans="1:22" ht="15" customHeight="1" x14ac:dyDescent="0.25">
      <c r="C126" s="115"/>
      <c r="D126" s="115"/>
      <c r="E126" s="118"/>
      <c r="F126" s="118"/>
      <c r="G126" s="118"/>
      <c r="H126" s="118"/>
      <c r="I126" s="119"/>
      <c r="J126" s="120"/>
      <c r="K126" s="120"/>
      <c r="L126" s="120"/>
      <c r="M126" s="120"/>
      <c r="N126" s="120"/>
      <c r="O126" s="120"/>
    </row>
    <row r="127" spans="1:22" ht="15" customHeight="1" x14ac:dyDescent="0.25">
      <c r="C127" s="115"/>
      <c r="D127" s="115"/>
      <c r="E127" s="118"/>
      <c r="F127" s="118"/>
      <c r="G127" s="118"/>
      <c r="H127" s="118"/>
      <c r="I127" s="119"/>
      <c r="J127" s="120"/>
      <c r="K127" s="120"/>
      <c r="L127" s="120"/>
      <c r="M127" s="120"/>
      <c r="N127" s="120"/>
      <c r="O127" s="120"/>
    </row>
    <row r="128" spans="1:22" ht="15" x14ac:dyDescent="0.25">
      <c r="A128" s="132" t="s">
        <v>118</v>
      </c>
      <c r="B128" s="132"/>
      <c r="C128" s="9"/>
      <c r="D128" s="133" t="s">
        <v>119</v>
      </c>
      <c r="E128" s="133"/>
      <c r="F128" s="133"/>
      <c r="G128" s="133"/>
      <c r="I128" s="126"/>
      <c r="J128" s="126"/>
      <c r="K128" s="126"/>
      <c r="L128" s="126"/>
      <c r="M128" s="126"/>
      <c r="N128" s="126"/>
      <c r="O128" s="126"/>
      <c r="P128" s="121" t="s">
        <v>111</v>
      </c>
      <c r="Q128" s="117"/>
      <c r="R128" s="117"/>
      <c r="S128" s="117"/>
      <c r="T128" s="117"/>
      <c r="U128" s="117"/>
      <c r="V128" s="117"/>
    </row>
    <row r="129" spans="1:22" ht="15" x14ac:dyDescent="0.25">
      <c r="A129" s="134" t="s">
        <v>112</v>
      </c>
      <c r="B129" s="134"/>
      <c r="C129" s="9"/>
      <c r="D129" s="134" t="s">
        <v>113</v>
      </c>
      <c r="E129" s="134"/>
      <c r="F129" s="134"/>
      <c r="G129" s="134"/>
      <c r="P129" s="120" t="s">
        <v>114</v>
      </c>
      <c r="Q129" s="119"/>
      <c r="R129" s="119"/>
      <c r="S129" s="119"/>
      <c r="T129" s="119"/>
      <c r="U129" s="119"/>
      <c r="V129" s="119"/>
    </row>
    <row r="130" spans="1:22" ht="15" customHeight="1" x14ac:dyDescent="0.2">
      <c r="A130" s="126" t="s">
        <v>115</v>
      </c>
      <c r="B130" s="126"/>
      <c r="C130" s="9"/>
      <c r="D130" s="126" t="s">
        <v>116</v>
      </c>
      <c r="E130" s="126"/>
      <c r="F130" s="126"/>
      <c r="G130" s="126"/>
      <c r="P130" s="122" t="s">
        <v>117</v>
      </c>
      <c r="Q130" s="123"/>
      <c r="R130" s="123"/>
      <c r="S130" s="123"/>
      <c r="T130" s="123"/>
      <c r="U130" s="123"/>
      <c r="V130" s="123"/>
    </row>
    <row r="131" spans="1:22" ht="15" x14ac:dyDescent="0.25">
      <c r="B131" s="124"/>
      <c r="D131" s="125"/>
      <c r="E131" s="123"/>
    </row>
    <row r="132" spans="1:22" ht="15" x14ac:dyDescent="0.25">
      <c r="B132" s="124"/>
    </row>
  </sheetData>
  <autoFilter ref="A16:WVZ16"/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2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OAI.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2026-03-09T19:29:17Z</cp:lastPrinted>
  <dcterms:created xsi:type="dcterms:W3CDTF">2026-03-09T14:53:48Z</dcterms:created>
  <dcterms:modified xsi:type="dcterms:W3CDTF">2026-03-09T19:33:45Z</dcterms:modified>
</cp:coreProperties>
</file>