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50.1.0.23\Dpto_Planificacion\Estadisticas\ESTADISTICA 2022\"/>
    </mc:Choice>
  </mc:AlternateContent>
  <bookViews>
    <workbookView xWindow="0" yWindow="0" windowWidth="21600" windowHeight="9135"/>
  </bookViews>
  <sheets>
    <sheet name="Estadística General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4" l="1"/>
  <c r="P43" i="4" l="1"/>
  <c r="O43" i="4" l="1"/>
  <c r="M43" i="4" l="1"/>
  <c r="L43" i="4" l="1"/>
  <c r="J15" i="4"/>
  <c r="K43" i="4" l="1"/>
  <c r="J52" i="4" l="1"/>
  <c r="R40" i="4"/>
  <c r="N40" i="4"/>
  <c r="R46" i="4"/>
  <c r="N46" i="4"/>
  <c r="J40" i="4"/>
  <c r="J46" i="4"/>
  <c r="I43" i="4"/>
  <c r="H43" i="4"/>
  <c r="G43" i="4" l="1"/>
  <c r="F40" i="4" l="1"/>
  <c r="F46" i="4"/>
  <c r="S46" i="4" s="1"/>
  <c r="F41" i="4" l="1"/>
  <c r="F42" i="4"/>
  <c r="F43" i="4"/>
  <c r="F52" i="4"/>
  <c r="F45" i="4"/>
  <c r="F50" i="4"/>
  <c r="F55" i="4"/>
  <c r="F39" i="4"/>
  <c r="F54" i="4"/>
  <c r="F44" i="4"/>
  <c r="F53" i="4"/>
  <c r="F49" i="4"/>
  <c r="F56" i="4"/>
  <c r="F51" i="4"/>
  <c r="F47" i="4"/>
  <c r="F4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8" i="4"/>
  <c r="G37" i="4"/>
  <c r="D37" i="4"/>
  <c r="E37" i="4"/>
  <c r="H37" i="4"/>
  <c r="I37" i="4"/>
  <c r="K37" i="4"/>
  <c r="L37" i="4"/>
  <c r="M37" i="4"/>
  <c r="O37" i="4"/>
  <c r="P37" i="4"/>
  <c r="Q37" i="4"/>
  <c r="C37" i="4"/>
  <c r="R54" i="4"/>
  <c r="N54" i="4"/>
  <c r="N35" i="4"/>
  <c r="N34" i="4"/>
  <c r="J33" i="4"/>
  <c r="R34" i="4"/>
  <c r="R33" i="4"/>
  <c r="R32" i="4"/>
  <c r="N32" i="4"/>
  <c r="N33" i="4"/>
  <c r="J14" i="4"/>
  <c r="J13" i="4"/>
  <c r="J12" i="4"/>
  <c r="J11" i="4"/>
  <c r="J10" i="4"/>
  <c r="J9" i="4"/>
  <c r="J34" i="4"/>
  <c r="J32" i="4"/>
  <c r="J41" i="4"/>
  <c r="S40" i="4" s="1"/>
  <c r="N41" i="4"/>
  <c r="R41" i="4"/>
  <c r="R42" i="4"/>
  <c r="R43" i="4"/>
  <c r="N43" i="4"/>
  <c r="J43" i="4"/>
  <c r="N42" i="4"/>
  <c r="J42" i="4"/>
  <c r="N52" i="4"/>
  <c r="J54" i="4"/>
  <c r="R53" i="4"/>
  <c r="N53" i="4"/>
  <c r="J53" i="4"/>
  <c r="R52" i="4"/>
  <c r="F37" i="4" l="1"/>
  <c r="J8" i="4"/>
  <c r="S41" i="4"/>
  <c r="S43" i="4"/>
  <c r="S42" i="4"/>
  <c r="S34" i="4"/>
  <c r="S33" i="4"/>
  <c r="S53" i="4"/>
  <c r="S54" i="4"/>
  <c r="S32" i="4"/>
  <c r="R56" i="4"/>
  <c r="N56" i="4"/>
  <c r="J56" i="4"/>
  <c r="R55" i="4"/>
  <c r="N55" i="4"/>
  <c r="J55" i="4"/>
  <c r="R51" i="4"/>
  <c r="N51" i="4"/>
  <c r="J51" i="4"/>
  <c r="R50" i="4"/>
  <c r="N50" i="4"/>
  <c r="J50" i="4"/>
  <c r="R49" i="4"/>
  <c r="N49" i="4"/>
  <c r="J49" i="4"/>
  <c r="R48" i="4"/>
  <c r="N48" i="4"/>
  <c r="J48" i="4"/>
  <c r="R47" i="4"/>
  <c r="N47" i="4"/>
  <c r="J47" i="4"/>
  <c r="R45" i="4"/>
  <c r="N45" i="4"/>
  <c r="J45" i="4"/>
  <c r="R44" i="4"/>
  <c r="N44" i="4"/>
  <c r="J44" i="4"/>
  <c r="R39" i="4"/>
  <c r="N39" i="4"/>
  <c r="J39" i="4"/>
  <c r="R36" i="4"/>
  <c r="N36" i="4"/>
  <c r="J36" i="4"/>
  <c r="R35" i="4"/>
  <c r="J35" i="4"/>
  <c r="R31" i="4"/>
  <c r="N31" i="4"/>
  <c r="J31" i="4"/>
  <c r="R30" i="4"/>
  <c r="N30" i="4"/>
  <c r="J30" i="4"/>
  <c r="R29" i="4"/>
  <c r="N29" i="4"/>
  <c r="J29" i="4"/>
  <c r="R28" i="4"/>
  <c r="N28" i="4"/>
  <c r="J28" i="4"/>
  <c r="R27" i="4"/>
  <c r="N27" i="4"/>
  <c r="J27" i="4"/>
  <c r="R26" i="4"/>
  <c r="N26" i="4"/>
  <c r="J26" i="4"/>
  <c r="R25" i="4"/>
  <c r="N25" i="4"/>
  <c r="J25" i="4"/>
  <c r="R24" i="4"/>
  <c r="N24" i="4"/>
  <c r="J24" i="4"/>
  <c r="R23" i="4"/>
  <c r="N23" i="4"/>
  <c r="J23" i="4"/>
  <c r="R22" i="4"/>
  <c r="N22" i="4"/>
  <c r="J22" i="4"/>
  <c r="R21" i="4"/>
  <c r="N21" i="4"/>
  <c r="J21" i="4"/>
  <c r="R20" i="4"/>
  <c r="N20" i="4"/>
  <c r="J20" i="4"/>
  <c r="R19" i="4"/>
  <c r="N19" i="4"/>
  <c r="J19" i="4"/>
  <c r="R18" i="4"/>
  <c r="N18" i="4"/>
  <c r="J18" i="4"/>
  <c r="R17" i="4"/>
  <c r="N17" i="4"/>
  <c r="J17" i="4"/>
  <c r="R16" i="4"/>
  <c r="N16" i="4"/>
  <c r="J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J37" i="4" l="1"/>
  <c r="N37" i="4"/>
  <c r="R37" i="4"/>
  <c r="S29" i="4"/>
  <c r="S30" i="4"/>
  <c r="S31" i="4"/>
  <c r="S11" i="4"/>
  <c r="S12" i="4"/>
  <c r="S13" i="4"/>
  <c r="S35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36" i="4"/>
  <c r="S9" i="4"/>
  <c r="S10" i="4"/>
  <c r="S39" i="4"/>
  <c r="S44" i="4"/>
  <c r="S45" i="4"/>
  <c r="S47" i="4"/>
  <c r="S48" i="4"/>
  <c r="S49" i="4"/>
  <c r="S50" i="4"/>
  <c r="S51" i="4"/>
  <c r="S55" i="4"/>
  <c r="S56" i="4"/>
  <c r="S52" i="4"/>
  <c r="S8" i="4"/>
  <c r="S37" i="4" l="1"/>
</calcChain>
</file>

<file path=xl/sharedStrings.xml><?xml version="1.0" encoding="utf-8"?>
<sst xmlns="http://schemas.openxmlformats.org/spreadsheetml/2006/main" count="83" uniqueCount="79">
  <si>
    <t>Hospital Docente Semma Santo Domingo</t>
  </si>
  <si>
    <t>No.</t>
  </si>
  <si>
    <t>ÁREAS DE SERVICIOS</t>
  </si>
  <si>
    <t xml:space="preserve">MEDICINA FAMILIAR    </t>
  </si>
  <si>
    <t xml:space="preserve">MEDICINA INTERNA    </t>
  </si>
  <si>
    <t xml:space="preserve">ORTOPEDIA </t>
  </si>
  <si>
    <t>TOTAL CONSULTAS EXTERNAS</t>
  </si>
  <si>
    <t>TOTAL GENERAL</t>
  </si>
  <si>
    <t>EMERGENCIAS</t>
  </si>
  <si>
    <t>IMÁGENES</t>
  </si>
  <si>
    <t>PARTOS</t>
  </si>
  <si>
    <t>NACIMIENTOS</t>
  </si>
  <si>
    <t>UCI ADULTOS</t>
  </si>
  <si>
    <t>ABRIL</t>
  </si>
  <si>
    <t>MAYO</t>
  </si>
  <si>
    <t>JUNIO</t>
  </si>
  <si>
    <t>Total Trimestre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</si>
  <si>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</si>
  <si>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</si>
  <si>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</si>
  <si>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</si>
  <si>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</si>
  <si>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</si>
  <si>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</si>
  <si>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</si>
  <si>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</si>
  <si>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</si>
  <si>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</si>
  <si>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</si>
  <si>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</si>
  <si>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EGRESOS</t>
  </si>
  <si>
    <t xml:space="preserve">INGRESOS </t>
  </si>
  <si>
    <t>VACUNAS APLICADAS</t>
  </si>
  <si>
    <t xml:space="preserve">ANESTESIOLOGÍA  </t>
  </si>
  <si>
    <t xml:space="preserve">CARDIOLOGÍA    </t>
  </si>
  <si>
    <t>CIRUGÍA GENERAL</t>
  </si>
  <si>
    <t>CIRUGÍA VASCULAR</t>
  </si>
  <si>
    <t xml:space="preserve">DERMATOLOGÍA   </t>
  </si>
  <si>
    <t>DIABETOLOGÍA</t>
  </si>
  <si>
    <t>ENDOCRINOLOGÍA</t>
  </si>
  <si>
    <t>FONIATRÍA</t>
  </si>
  <si>
    <t xml:space="preserve">GASTROENTEROLOGÍA </t>
  </si>
  <si>
    <t xml:space="preserve">GERIATRÍA    </t>
  </si>
  <si>
    <t>GINECOLOGÍA-OBSTETRICIA</t>
  </si>
  <si>
    <t>HEMATOLOGÍA</t>
  </si>
  <si>
    <t>INFECTOLOGÍA</t>
  </si>
  <si>
    <t>NEFROLOGÍA</t>
  </si>
  <si>
    <t xml:space="preserve">NEUMOLOGÍA </t>
  </si>
  <si>
    <t>NEUROLOGÍA</t>
  </si>
  <si>
    <t>NUTRICIÓN</t>
  </si>
  <si>
    <t xml:space="preserve">OFTALMOLOGÍA         </t>
  </si>
  <si>
    <t xml:space="preserve">ONCOLOGÍA </t>
  </si>
  <si>
    <t>OTORRINOLARINGOLOGÍA</t>
  </si>
  <si>
    <t xml:space="preserve">PEDIATRÍA  </t>
  </si>
  <si>
    <t xml:space="preserve">REUMATOLOGÍA    </t>
  </si>
  <si>
    <t>UROLOGÍA</t>
  </si>
  <si>
    <t>LABORATORIO</t>
  </si>
  <si>
    <t xml:space="preserve">Director General </t>
  </si>
  <si>
    <t>Dr. José Manuel Tejada</t>
  </si>
  <si>
    <t>DIÁLISIS</t>
  </si>
  <si>
    <t>CONSULTAS MÉDICAS EXTERNAS</t>
  </si>
  <si>
    <t>Sra. Juleydi Nova</t>
  </si>
  <si>
    <t>Analista de Estadísticas</t>
  </si>
  <si>
    <t>Año 2022</t>
  </si>
  <si>
    <t>Datos Estadísticos Año 2022</t>
  </si>
  <si>
    <t>PSIQUIATRIA</t>
  </si>
  <si>
    <t>PIE DIABETICO</t>
  </si>
  <si>
    <t>MAPA</t>
  </si>
  <si>
    <t>LEGRADOS</t>
  </si>
  <si>
    <t>PSICOLOGIA</t>
  </si>
  <si>
    <t>Licda. Nixalis Fernández</t>
  </si>
  <si>
    <t>Coordinadora de Calidad</t>
  </si>
  <si>
    <t>Departamento de Planificación y Desarrollo</t>
  </si>
  <si>
    <t>CESÁREAS</t>
  </si>
  <si>
    <t>CURAS PIE DIÁBETICO</t>
  </si>
  <si>
    <t>HOLTER</t>
  </si>
  <si>
    <t>CIRUGÍA PEDIÁTRICA</t>
  </si>
  <si>
    <t>CIRUGÍA UROLÓGICA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</si>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</sst>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0" xfId="0" applyFont="1" applyBorder="1" applyAlignment="1"/>
    <xf numFmtId="3" fontId="3" fillId="0" borderId="2" xfId="0" applyNumberFormat="1" applyFont="1" applyBorder="1" applyAlignment="1"/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3" fontId="5" fillId="4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5" fillId="4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5" fillId="0" borderId="21" xfId="0" applyNumberFormat="1" applyFont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3" fontId="3" fillId="3" borderId="23" xfId="0" applyNumberFormat="1" applyFont="1" applyFill="1" applyBorder="1" applyAlignment="1"/>
    <xf numFmtId="3" fontId="3" fillId="0" borderId="23" xfId="0" applyNumberFormat="1" applyFont="1" applyFill="1" applyBorder="1" applyAlignment="1"/>
    <xf numFmtId="3" fontId="5" fillId="4" borderId="23" xfId="0" applyNumberFormat="1" applyFont="1" applyFill="1" applyBorder="1" applyAlignment="1"/>
    <xf numFmtId="3" fontId="3" fillId="0" borderId="23" xfId="0" applyNumberFormat="1" applyFont="1" applyBorder="1" applyAlignment="1"/>
    <xf numFmtId="3" fontId="5" fillId="0" borderId="24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" fontId="3" fillId="0" borderId="6" xfId="0" applyNumberFormat="1" applyFont="1" applyBorder="1" applyAlignment="1"/>
    <xf numFmtId="3" fontId="12" fillId="3" borderId="6" xfId="0" applyNumberFormat="1" applyFont="1" applyFill="1" applyBorder="1" applyAlignment="1"/>
    <xf numFmtId="3" fontId="3" fillId="3" borderId="6" xfId="0" applyNumberFormat="1" applyFont="1" applyFill="1" applyBorder="1" applyAlignment="1"/>
    <xf numFmtId="3" fontId="12" fillId="3" borderId="23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/>
    <xf numFmtId="0" fontId="0" fillId="0" borderId="2" xfId="0" applyFont="1" applyBorder="1"/>
    <xf numFmtId="3" fontId="18" fillId="6" borderId="2" xfId="0" applyNumberFormat="1" applyFont="1" applyFill="1" applyBorder="1"/>
    <xf numFmtId="3" fontId="5" fillId="4" borderId="21" xfId="0" applyNumberFormat="1" applyFont="1" applyFill="1" applyBorder="1" applyAlignment="1">
      <alignment horizontal="right" vertical="center"/>
    </xf>
    <xf numFmtId="0" fontId="19" fillId="3" borderId="0" xfId="0" applyFont="1" applyFill="1"/>
    <xf numFmtId="0" fontId="19" fillId="0" borderId="0" xfId="0" applyFont="1"/>
    <xf numFmtId="0" fontId="20" fillId="3" borderId="0" xfId="0" applyFont="1" applyFill="1" applyAlignment="1">
      <alignment horizontal="center"/>
    </xf>
    <xf numFmtId="3" fontId="12" fillId="3" borderId="2" xfId="0" applyNumberFormat="1" applyFont="1" applyFill="1" applyBorder="1" applyAlignment="1"/>
    <xf numFmtId="0" fontId="0" fillId="3" borderId="0" xfId="0" applyFont="1" applyFill="1" applyAlignment="1"/>
    <xf numFmtId="3" fontId="0" fillId="0" borderId="2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0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33"/>
      <color rgb="FFFFCCCC"/>
      <color rgb="FFFFCCFF"/>
      <color rgb="FFFF6600"/>
      <color rgb="FF0066CC"/>
      <color rgb="FFFF3300"/>
      <color rgb="FFFFFFCC"/>
      <color rgb="FF33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77933</xdr:rowOff>
    </xdr:from>
    <xdr:to>
      <xdr:col>1</xdr:col>
      <xdr:colOff>1600200</xdr:colOff>
      <xdr:row>2</xdr:row>
      <xdr:rowOff>190501</xdr:rowOff>
    </xdr:to>
    <xdr:pic>
      <xdr:nvPicPr>
        <xdr:cNvPr id="3" name="0 Imagen" descr="IMG-20171128-WA000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7933"/>
          <a:ext cx="1895475" cy="64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526481</xdr:colOff>
      <xdr:row>0</xdr:row>
      <xdr:rowOff>95249</xdr:rowOff>
    </xdr:from>
    <xdr:to>
      <xdr:col>18</xdr:col>
      <xdr:colOff>459807</xdr:colOff>
      <xdr:row>2</xdr:row>
      <xdr:rowOff>228600</xdr:rowOff>
    </xdr:to>
    <xdr:pic>
      <xdr:nvPicPr>
        <xdr:cNvPr id="4" name="Imagen 1" descr="Resultado de imagen para miembro de la red globa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981" y="95249"/>
          <a:ext cx="1828801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59</xdr:row>
      <xdr:rowOff>152399</xdr:rowOff>
    </xdr:from>
    <xdr:to>
      <xdr:col>1</xdr:col>
      <xdr:colOff>1114425</xdr:colOff>
      <xdr:row>65</xdr:row>
      <xdr:rowOff>47624</xdr:rowOff>
    </xdr:to>
    <xdr:sp macro="" textlink="">
      <xdr:nvSpPr>
        <xdr:cNvPr id="7" name="6 Rectángulo"/>
        <xdr:cNvSpPr/>
      </xdr:nvSpPr>
      <xdr:spPr>
        <a:xfrm>
          <a:off x="85725" y="11953874"/>
          <a:ext cx="1390650" cy="10953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Pié Diabético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Nacimientos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Matriz</a:t>
          </a:r>
          <a:r>
            <a:rPr lang="es-ES" sz="900" b="0" i="0" u="none" strike="noStrik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Registro Epidemiología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Mapa y Holter</a:t>
          </a:r>
        </a:p>
      </xdr:txBody>
    </xdr:sp>
    <xdr:clientData/>
  </xdr:twoCellAnchor>
  <xdr:twoCellAnchor editAs="oneCell">
    <xdr:from>
      <xdr:col>7</xdr:col>
      <xdr:colOff>161925</xdr:colOff>
      <xdr:row>56</xdr:row>
      <xdr:rowOff>66675</xdr:rowOff>
    </xdr:from>
    <xdr:to>
      <xdr:col>10</xdr:col>
      <xdr:colOff>373207</xdr:colOff>
      <xdr:row>57</xdr:row>
      <xdr:rowOff>190500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49534" t="32828" r="38467" b="58283"/>
        <a:stretch>
          <a:fillRect/>
        </a:stretch>
      </xdr:blipFill>
      <xdr:spPr bwMode="auto">
        <a:xfrm>
          <a:off x="5267325" y="11077575"/>
          <a:ext cx="2011507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57150</xdr:colOff>
      <xdr:row>56</xdr:row>
      <xdr:rowOff>85725</xdr:rowOff>
    </xdr:from>
    <xdr:to>
      <xdr:col>16</xdr:col>
      <xdr:colOff>568325</xdr:colOff>
      <xdr:row>57</xdr:row>
      <xdr:rowOff>190500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40250" t="40778" r="51625" b="47889"/>
        <a:stretch>
          <a:fillRect/>
        </a:stretch>
      </xdr:blipFill>
      <xdr:spPr bwMode="auto">
        <a:xfrm>
          <a:off x="9439275" y="11096625"/>
          <a:ext cx="1778000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tabSelected="1" workbookViewId="0">
      <selection activeCell="Q39" sqref="Q39:Q56"/>
    </sheetView>
  </sheetViews>
  <sheetFormatPr baseColWidth="10" defaultRowHeight="15" x14ac:dyDescent="0.25"/>
  <cols>
    <col min="1" max="1" width="5.42578125" style="1" customWidth="1"/>
    <col min="2" max="2" width="26.140625" style="1" customWidth="1"/>
    <col min="3" max="12" width="9" style="1" customWidth="1"/>
    <col min="13" max="13" width="10.1406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2.7109375" style="1" customWidth="1"/>
    <col min="20" max="26" width="13.7109375" style="1" customWidth="1"/>
    <col min="27" max="16384" width="11.42578125" style="1"/>
  </cols>
  <sheetData>
    <row r="1" spans="1:27" ht="18.75" customHeight="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3"/>
      <c r="U1" s="13"/>
      <c r="V1" s="13"/>
      <c r="W1" s="13"/>
      <c r="X1" s="13"/>
      <c r="Y1" s="13"/>
      <c r="Z1" s="13"/>
    </row>
    <row r="2" spans="1:27" ht="18" customHeight="1" x14ac:dyDescent="0.3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7" ht="21.75" customHeight="1" thickBot="1" x14ac:dyDescent="0.3">
      <c r="A3" s="82" t="s">
        <v>64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7" ht="15.75" customHeight="1" x14ac:dyDescent="0.25">
      <c r="A4" s="83" t="s">
        <v>1</v>
      </c>
      <c r="B4" s="85" t="s">
        <v>2</v>
      </c>
      <c r="C4" s="87" t="s">
        <v>63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</row>
    <row r="5" spans="1:27" ht="17.25" customHeight="1" x14ac:dyDescent="0.25">
      <c r="A5" s="84"/>
      <c r="B5" s="86"/>
      <c r="C5" s="90" t="s">
        <v>17</v>
      </c>
      <c r="D5" s="91"/>
      <c r="E5" s="91"/>
      <c r="F5" s="92"/>
      <c r="G5" s="90" t="s">
        <v>18</v>
      </c>
      <c r="H5" s="91"/>
      <c r="I5" s="91"/>
      <c r="J5" s="92"/>
      <c r="K5" s="90" t="s">
        <v>19</v>
      </c>
      <c r="L5" s="91"/>
      <c r="M5" s="91"/>
      <c r="N5" s="92"/>
      <c r="O5" s="90" t="s">
        <v>20</v>
      </c>
      <c r="P5" s="91"/>
      <c r="Q5" s="91"/>
      <c r="R5" s="92"/>
      <c r="S5" s="93" t="s">
        <v>7</v>
      </c>
      <c r="T5" s="4"/>
      <c r="U5" s="4"/>
      <c r="V5" s="4"/>
      <c r="W5" s="4"/>
      <c r="X5" s="4"/>
      <c r="Y5" s="4"/>
      <c r="Z5" s="4"/>
      <c r="AA5" s="5"/>
    </row>
    <row r="6" spans="1:27" ht="19.5" customHeight="1" x14ac:dyDescent="0.25">
      <c r="A6" s="84"/>
      <c r="B6" s="96" t="s">
        <v>60</v>
      </c>
      <c r="C6" s="76" t="s">
        <v>21</v>
      </c>
      <c r="D6" s="76" t="s">
        <v>22</v>
      </c>
      <c r="E6" s="76" t="s">
        <v>23</v>
      </c>
      <c r="F6" s="78" t="s">
        <v>16</v>
      </c>
      <c r="G6" s="74" t="s">
        <v>13</v>
      </c>
      <c r="H6" s="74" t="s">
        <v>14</v>
      </c>
      <c r="I6" s="74" t="s">
        <v>15</v>
      </c>
      <c r="J6" s="70" t="s">
        <v>16</v>
      </c>
      <c r="K6" s="74" t="s">
        <v>24</v>
      </c>
      <c r="L6" s="74" t="s">
        <v>25</v>
      </c>
      <c r="M6" s="74" t="s">
        <v>26</v>
      </c>
      <c r="N6" s="70" t="s">
        <v>16</v>
      </c>
      <c r="O6" s="74" t="s">
        <v>27</v>
      </c>
      <c r="P6" s="74" t="s">
        <v>28</v>
      </c>
      <c r="Q6" s="74" t="s">
        <v>29</v>
      </c>
      <c r="R6" s="70" t="s">
        <v>16</v>
      </c>
      <c r="S6" s="94"/>
      <c r="T6" s="4"/>
      <c r="U6" s="4"/>
      <c r="V6" s="4"/>
      <c r="W6" s="4"/>
      <c r="X6" s="4"/>
      <c r="Y6" s="4"/>
      <c r="Z6" s="4"/>
      <c r="AA6" s="5"/>
    </row>
    <row r="7" spans="1:27" ht="20.25" customHeight="1" x14ac:dyDescent="0.25">
      <c r="A7" s="84"/>
      <c r="B7" s="97"/>
      <c r="C7" s="77"/>
      <c r="D7" s="77"/>
      <c r="E7" s="77"/>
      <c r="F7" s="79"/>
      <c r="G7" s="75"/>
      <c r="H7" s="75"/>
      <c r="I7" s="75"/>
      <c r="J7" s="71"/>
      <c r="K7" s="75"/>
      <c r="L7" s="75"/>
      <c r="M7" s="75"/>
      <c r="N7" s="71"/>
      <c r="O7" s="75"/>
      <c r="P7" s="75"/>
      <c r="Q7" s="75"/>
      <c r="R7" s="71"/>
      <c r="S7" s="95"/>
      <c r="T7" s="4"/>
      <c r="U7" s="4"/>
      <c r="V7" s="4"/>
      <c r="W7" s="4"/>
      <c r="X7" s="4"/>
      <c r="Y7" s="4"/>
      <c r="Z7" s="4"/>
      <c r="AA7" s="5"/>
    </row>
    <row r="8" spans="1:27" ht="15" customHeight="1" x14ac:dyDescent="0.25">
      <c r="A8" s="40">
        <v>1</v>
      </c>
      <c r="B8" s="10" t="s">
        <v>33</v>
      </c>
      <c r="C8" s="17">
        <v>82</v>
      </c>
      <c r="D8" s="17">
        <v>137</v>
      </c>
      <c r="E8" s="17">
        <v>182</v>
      </c>
      <c r="F8" s="18">
        <f t="shared" ref="F8:F36" si="0">SUM(C8:E8)</f>
        <v>401</v>
      </c>
      <c r="G8" s="19">
        <v>164</v>
      </c>
      <c r="H8" s="19">
        <v>175</v>
      </c>
      <c r="I8" s="19">
        <v>184</v>
      </c>
      <c r="J8" s="18">
        <f t="shared" ref="J8:J14" si="1">SUM(G8:I8)</f>
        <v>523</v>
      </c>
      <c r="K8" s="19">
        <v>197</v>
      </c>
      <c r="L8" s="17">
        <v>188</v>
      </c>
      <c r="M8" s="21">
        <v>168</v>
      </c>
      <c r="N8" s="18">
        <f>K8+L8+M8</f>
        <v>553</v>
      </c>
      <c r="O8" s="19">
        <v>106</v>
      </c>
      <c r="P8" s="19">
        <v>148</v>
      </c>
      <c r="Q8" s="20">
        <v>102</v>
      </c>
      <c r="R8" s="18">
        <f t="shared" ref="R8:R36" si="2">O8+P8+Q8</f>
        <v>356</v>
      </c>
      <c r="S8" s="30">
        <f>F8+J8+N8+R8</f>
        <v>1833</v>
      </c>
      <c r="T8" s="6"/>
      <c r="U8" s="6"/>
      <c r="V8" s="6"/>
      <c r="W8" s="6"/>
      <c r="X8" s="6"/>
      <c r="Y8" s="6"/>
      <c r="Z8" s="6"/>
      <c r="AA8" s="5"/>
    </row>
    <row r="9" spans="1:27" x14ac:dyDescent="0.25">
      <c r="A9" s="40">
        <v>2</v>
      </c>
      <c r="B9" s="10" t="s">
        <v>34</v>
      </c>
      <c r="C9" s="17">
        <v>804</v>
      </c>
      <c r="D9" s="17">
        <v>1130</v>
      </c>
      <c r="E9" s="17">
        <v>1136</v>
      </c>
      <c r="F9" s="18">
        <f t="shared" si="0"/>
        <v>3070</v>
      </c>
      <c r="G9" s="19">
        <v>972</v>
      </c>
      <c r="H9" s="19">
        <v>1030</v>
      </c>
      <c r="I9" s="19">
        <v>979</v>
      </c>
      <c r="J9" s="18">
        <f t="shared" si="1"/>
        <v>2981</v>
      </c>
      <c r="K9" s="19">
        <v>1130</v>
      </c>
      <c r="L9" s="17">
        <v>1211</v>
      </c>
      <c r="M9" s="21">
        <v>1127</v>
      </c>
      <c r="N9" s="18">
        <f t="shared" ref="N9:N31" si="3">K9+L9+M9</f>
        <v>3468</v>
      </c>
      <c r="O9" s="19">
        <v>913</v>
      </c>
      <c r="P9" s="19">
        <v>1041</v>
      </c>
      <c r="Q9" s="20">
        <v>825</v>
      </c>
      <c r="R9" s="18">
        <f t="shared" si="2"/>
        <v>2779</v>
      </c>
      <c r="S9" s="30">
        <f t="shared" ref="S9:S36" si="4">F9+J9+N9+R9</f>
        <v>12298</v>
      </c>
      <c r="T9" s="2"/>
      <c r="U9" s="2"/>
      <c r="V9" s="2"/>
      <c r="W9" s="2"/>
      <c r="X9" s="2"/>
      <c r="Y9" s="2"/>
      <c r="Z9" s="2"/>
    </row>
    <row r="10" spans="1:27" x14ac:dyDescent="0.25">
      <c r="A10" s="40">
        <v>3</v>
      </c>
      <c r="B10" s="10" t="s">
        <v>35</v>
      </c>
      <c r="C10" s="22">
        <v>184</v>
      </c>
      <c r="D10" s="22">
        <v>179</v>
      </c>
      <c r="E10" s="22">
        <v>274</v>
      </c>
      <c r="F10" s="18">
        <f t="shared" si="0"/>
        <v>637</v>
      </c>
      <c r="G10" s="22">
        <v>273</v>
      </c>
      <c r="H10" s="22">
        <v>354</v>
      </c>
      <c r="I10" s="22">
        <v>347</v>
      </c>
      <c r="J10" s="18">
        <f t="shared" si="1"/>
        <v>974</v>
      </c>
      <c r="K10" s="22">
        <v>343</v>
      </c>
      <c r="L10" s="22">
        <v>401</v>
      </c>
      <c r="M10" s="61">
        <v>249</v>
      </c>
      <c r="N10" s="18">
        <f t="shared" si="3"/>
        <v>993</v>
      </c>
      <c r="O10" s="22">
        <v>194</v>
      </c>
      <c r="P10" s="22">
        <v>258</v>
      </c>
      <c r="Q10" s="51">
        <v>122</v>
      </c>
      <c r="R10" s="18">
        <f t="shared" si="2"/>
        <v>574</v>
      </c>
      <c r="S10" s="30">
        <f t="shared" si="4"/>
        <v>3178</v>
      </c>
      <c r="T10" s="3"/>
      <c r="U10" s="3"/>
      <c r="V10" s="3"/>
      <c r="W10" s="3"/>
      <c r="X10" s="3"/>
      <c r="Y10" s="3"/>
      <c r="Z10" s="3"/>
    </row>
    <row r="11" spans="1:27" ht="15" customHeight="1" x14ac:dyDescent="0.25">
      <c r="A11" s="40">
        <v>4</v>
      </c>
      <c r="B11" s="11" t="s">
        <v>36</v>
      </c>
      <c r="C11" s="22">
        <v>140</v>
      </c>
      <c r="D11" s="22">
        <v>182</v>
      </c>
      <c r="E11" s="22">
        <v>202</v>
      </c>
      <c r="F11" s="18">
        <f t="shared" si="0"/>
        <v>524</v>
      </c>
      <c r="G11" s="22">
        <v>142</v>
      </c>
      <c r="H11" s="22">
        <v>165</v>
      </c>
      <c r="I11" s="22">
        <v>158</v>
      </c>
      <c r="J11" s="18">
        <f t="shared" si="1"/>
        <v>465</v>
      </c>
      <c r="K11" s="22">
        <v>139</v>
      </c>
      <c r="L11" s="22">
        <v>184</v>
      </c>
      <c r="M11" s="17">
        <v>143</v>
      </c>
      <c r="N11" s="18">
        <f t="shared" si="3"/>
        <v>466</v>
      </c>
      <c r="O11" s="22">
        <v>173</v>
      </c>
      <c r="P11" s="22">
        <v>142</v>
      </c>
      <c r="Q11" s="22">
        <v>110</v>
      </c>
      <c r="R11" s="18">
        <f t="shared" si="2"/>
        <v>425</v>
      </c>
      <c r="S11" s="30">
        <f t="shared" si="4"/>
        <v>1880</v>
      </c>
      <c r="T11" s="3"/>
      <c r="U11" s="3"/>
      <c r="V11" s="3"/>
      <c r="W11" s="3"/>
      <c r="X11" s="3"/>
      <c r="Y11" s="3"/>
      <c r="Z11" s="3"/>
    </row>
    <row r="12" spans="1:27" x14ac:dyDescent="0.25">
      <c r="A12" s="40">
        <v>5</v>
      </c>
      <c r="B12" s="10" t="s">
        <v>37</v>
      </c>
      <c r="C12" s="17">
        <v>228</v>
      </c>
      <c r="D12" s="17">
        <v>202</v>
      </c>
      <c r="E12" s="17">
        <v>279</v>
      </c>
      <c r="F12" s="18">
        <f t="shared" si="0"/>
        <v>709</v>
      </c>
      <c r="G12" s="22">
        <v>236</v>
      </c>
      <c r="H12" s="22">
        <v>274</v>
      </c>
      <c r="I12" s="22">
        <v>236</v>
      </c>
      <c r="J12" s="18">
        <f t="shared" si="1"/>
        <v>746</v>
      </c>
      <c r="K12" s="22">
        <v>213</v>
      </c>
      <c r="L12" s="22">
        <v>462</v>
      </c>
      <c r="M12" s="61">
        <v>214</v>
      </c>
      <c r="N12" s="18">
        <f t="shared" si="3"/>
        <v>889</v>
      </c>
      <c r="O12" s="22">
        <v>206</v>
      </c>
      <c r="P12" s="22">
        <v>300</v>
      </c>
      <c r="Q12" s="51">
        <v>174</v>
      </c>
      <c r="R12" s="18">
        <f t="shared" si="2"/>
        <v>680</v>
      </c>
      <c r="S12" s="30">
        <f t="shared" si="4"/>
        <v>3024</v>
      </c>
    </row>
    <row r="13" spans="1:27" x14ac:dyDescent="0.25">
      <c r="A13" s="40">
        <v>6</v>
      </c>
      <c r="B13" s="10" t="s">
        <v>38</v>
      </c>
      <c r="C13" s="17">
        <v>12</v>
      </c>
      <c r="D13" s="17">
        <v>18</v>
      </c>
      <c r="E13" s="17">
        <v>14</v>
      </c>
      <c r="F13" s="18">
        <f t="shared" si="0"/>
        <v>44</v>
      </c>
      <c r="G13" s="22">
        <v>17</v>
      </c>
      <c r="H13" s="22">
        <v>17</v>
      </c>
      <c r="I13" s="22">
        <v>13</v>
      </c>
      <c r="J13" s="18">
        <f t="shared" si="1"/>
        <v>47</v>
      </c>
      <c r="K13" s="22">
        <v>14</v>
      </c>
      <c r="L13" s="22">
        <v>15</v>
      </c>
      <c r="M13" s="61">
        <v>6</v>
      </c>
      <c r="N13" s="18">
        <f t="shared" si="3"/>
        <v>35</v>
      </c>
      <c r="O13" s="22">
        <v>15</v>
      </c>
      <c r="P13" s="22">
        <v>9</v>
      </c>
      <c r="Q13" s="51">
        <v>8</v>
      </c>
      <c r="R13" s="18">
        <f t="shared" si="2"/>
        <v>32</v>
      </c>
      <c r="S13" s="30">
        <f t="shared" si="4"/>
        <v>158</v>
      </c>
    </row>
    <row r="14" spans="1:27" x14ac:dyDescent="0.25">
      <c r="A14" s="40">
        <v>7</v>
      </c>
      <c r="B14" s="10" t="s">
        <v>39</v>
      </c>
      <c r="C14" s="17">
        <v>446</v>
      </c>
      <c r="D14" s="17">
        <v>568</v>
      </c>
      <c r="E14" s="17">
        <v>642</v>
      </c>
      <c r="F14" s="18">
        <f t="shared" si="0"/>
        <v>1656</v>
      </c>
      <c r="G14" s="22">
        <v>342</v>
      </c>
      <c r="H14" s="22">
        <v>563</v>
      </c>
      <c r="I14" s="22">
        <v>548</v>
      </c>
      <c r="J14" s="18">
        <f t="shared" si="1"/>
        <v>1453</v>
      </c>
      <c r="K14" s="22">
        <v>548</v>
      </c>
      <c r="L14" s="22">
        <v>647</v>
      </c>
      <c r="M14" s="61">
        <v>398</v>
      </c>
      <c r="N14" s="18">
        <f t="shared" si="3"/>
        <v>1593</v>
      </c>
      <c r="O14" s="22">
        <v>382</v>
      </c>
      <c r="P14" s="22">
        <v>511</v>
      </c>
      <c r="Q14" s="51">
        <v>395</v>
      </c>
      <c r="R14" s="18">
        <f t="shared" si="2"/>
        <v>1288</v>
      </c>
      <c r="S14" s="30">
        <f t="shared" si="4"/>
        <v>5990</v>
      </c>
    </row>
    <row r="15" spans="1:27" x14ac:dyDescent="0.25">
      <c r="A15" s="40">
        <v>8</v>
      </c>
      <c r="B15" s="10" t="s">
        <v>40</v>
      </c>
      <c r="C15" s="17">
        <v>14</v>
      </c>
      <c r="D15" s="17">
        <v>30</v>
      </c>
      <c r="E15" s="22">
        <v>6</v>
      </c>
      <c r="F15" s="18">
        <f t="shared" si="0"/>
        <v>50</v>
      </c>
      <c r="G15" s="19">
        <v>32</v>
      </c>
      <c r="H15" s="19">
        <v>37</v>
      </c>
      <c r="I15" s="19">
        <v>32</v>
      </c>
      <c r="J15" s="18">
        <f>I15+H15+G15</f>
        <v>101</v>
      </c>
      <c r="K15" s="22">
        <v>8</v>
      </c>
      <c r="L15" s="22">
        <v>47</v>
      </c>
      <c r="M15" s="61">
        <v>51</v>
      </c>
      <c r="N15" s="18">
        <f t="shared" si="3"/>
        <v>106</v>
      </c>
      <c r="O15" s="22">
        <v>35</v>
      </c>
      <c r="P15" s="22">
        <v>27</v>
      </c>
      <c r="Q15" s="51">
        <v>20</v>
      </c>
      <c r="R15" s="18">
        <f t="shared" si="2"/>
        <v>82</v>
      </c>
      <c r="S15" s="30">
        <f t="shared" si="4"/>
        <v>339</v>
      </c>
    </row>
    <row r="16" spans="1:27" x14ac:dyDescent="0.25">
      <c r="A16" s="40">
        <v>9</v>
      </c>
      <c r="B16" s="10" t="s">
        <v>41</v>
      </c>
      <c r="C16" s="17">
        <v>516</v>
      </c>
      <c r="D16" s="17">
        <v>565</v>
      </c>
      <c r="E16" s="17">
        <v>679</v>
      </c>
      <c r="F16" s="18">
        <f t="shared" si="0"/>
        <v>1760</v>
      </c>
      <c r="G16" s="19">
        <v>581</v>
      </c>
      <c r="H16" s="19">
        <v>610</v>
      </c>
      <c r="I16" s="19">
        <v>601</v>
      </c>
      <c r="J16" s="18">
        <f t="shared" ref="J16:J36" si="5">G16+H16+I16</f>
        <v>1792</v>
      </c>
      <c r="K16" s="19">
        <v>625</v>
      </c>
      <c r="L16" s="17">
        <v>603</v>
      </c>
      <c r="M16" s="61">
        <v>470</v>
      </c>
      <c r="N16" s="18">
        <f t="shared" si="3"/>
        <v>1698</v>
      </c>
      <c r="O16" s="22">
        <v>427</v>
      </c>
      <c r="P16" s="22">
        <v>687</v>
      </c>
      <c r="Q16" s="51">
        <v>448</v>
      </c>
      <c r="R16" s="18">
        <f t="shared" si="2"/>
        <v>1562</v>
      </c>
      <c r="S16" s="30">
        <f t="shared" si="4"/>
        <v>6812</v>
      </c>
    </row>
    <row r="17" spans="1:19" x14ac:dyDescent="0.25">
      <c r="A17" s="40">
        <v>10</v>
      </c>
      <c r="B17" s="10" t="s">
        <v>42</v>
      </c>
      <c r="C17" s="17">
        <v>94</v>
      </c>
      <c r="D17" s="17">
        <v>114</v>
      </c>
      <c r="E17" s="17">
        <v>135</v>
      </c>
      <c r="F17" s="18">
        <f t="shared" si="0"/>
        <v>343</v>
      </c>
      <c r="G17" s="22">
        <v>68</v>
      </c>
      <c r="H17" s="19">
        <v>81</v>
      </c>
      <c r="I17" s="19">
        <v>100</v>
      </c>
      <c r="J17" s="18">
        <f t="shared" si="5"/>
        <v>249</v>
      </c>
      <c r="K17" s="19">
        <v>122</v>
      </c>
      <c r="L17" s="17">
        <v>137</v>
      </c>
      <c r="M17" s="61">
        <v>84</v>
      </c>
      <c r="N17" s="18">
        <f t="shared" si="3"/>
        <v>343</v>
      </c>
      <c r="O17" s="22">
        <v>95</v>
      </c>
      <c r="P17" s="22">
        <v>16</v>
      </c>
      <c r="Q17" s="51">
        <v>11</v>
      </c>
      <c r="R17" s="18">
        <f t="shared" si="2"/>
        <v>122</v>
      </c>
      <c r="S17" s="30">
        <f t="shared" si="4"/>
        <v>1057</v>
      </c>
    </row>
    <row r="18" spans="1:19" x14ac:dyDescent="0.25">
      <c r="A18" s="40">
        <v>11</v>
      </c>
      <c r="B18" s="10" t="s">
        <v>43</v>
      </c>
      <c r="C18" s="17">
        <v>937</v>
      </c>
      <c r="D18" s="17">
        <v>1075</v>
      </c>
      <c r="E18" s="17">
        <v>1303</v>
      </c>
      <c r="F18" s="18">
        <f t="shared" si="0"/>
        <v>3315</v>
      </c>
      <c r="G18" s="19">
        <v>1130</v>
      </c>
      <c r="H18" s="19">
        <v>1285</v>
      </c>
      <c r="I18" s="19">
        <v>1196</v>
      </c>
      <c r="J18" s="18">
        <f t="shared" si="5"/>
        <v>3611</v>
      </c>
      <c r="K18" s="19">
        <v>1340</v>
      </c>
      <c r="L18" s="17">
        <v>1751</v>
      </c>
      <c r="M18" s="61">
        <v>1215</v>
      </c>
      <c r="N18" s="18">
        <f t="shared" si="3"/>
        <v>4306</v>
      </c>
      <c r="O18" s="19">
        <v>887</v>
      </c>
      <c r="P18" s="19">
        <v>948</v>
      </c>
      <c r="Q18" s="23">
        <v>945</v>
      </c>
      <c r="R18" s="18">
        <f t="shared" si="2"/>
        <v>2780</v>
      </c>
      <c r="S18" s="30">
        <f t="shared" si="4"/>
        <v>14012</v>
      </c>
    </row>
    <row r="19" spans="1:19" x14ac:dyDescent="0.25">
      <c r="A19" s="40">
        <v>12</v>
      </c>
      <c r="B19" s="10" t="s">
        <v>44</v>
      </c>
      <c r="C19" s="17">
        <v>88</v>
      </c>
      <c r="D19" s="17">
        <v>98</v>
      </c>
      <c r="E19" s="17">
        <v>136</v>
      </c>
      <c r="F19" s="18">
        <f t="shared" si="0"/>
        <v>322</v>
      </c>
      <c r="G19" s="19">
        <v>101</v>
      </c>
      <c r="H19" s="19">
        <v>106</v>
      </c>
      <c r="I19" s="19">
        <v>119</v>
      </c>
      <c r="J19" s="18">
        <f t="shared" si="5"/>
        <v>326</v>
      </c>
      <c r="K19" s="19">
        <v>108</v>
      </c>
      <c r="L19" s="17">
        <v>128</v>
      </c>
      <c r="M19" s="61">
        <v>87</v>
      </c>
      <c r="N19" s="18">
        <f t="shared" si="3"/>
        <v>323</v>
      </c>
      <c r="O19" s="19">
        <v>73</v>
      </c>
      <c r="P19" s="19">
        <v>77</v>
      </c>
      <c r="Q19" s="23">
        <v>78</v>
      </c>
      <c r="R19" s="18">
        <f t="shared" si="2"/>
        <v>228</v>
      </c>
      <c r="S19" s="30">
        <f t="shared" si="4"/>
        <v>1199</v>
      </c>
    </row>
    <row r="20" spans="1:19" x14ac:dyDescent="0.25">
      <c r="A20" s="40">
        <v>13</v>
      </c>
      <c r="B20" s="10" t="s">
        <v>45</v>
      </c>
      <c r="C20" s="22">
        <v>408</v>
      </c>
      <c r="D20" s="17">
        <v>124</v>
      </c>
      <c r="E20" s="17">
        <v>146</v>
      </c>
      <c r="F20" s="18">
        <f t="shared" si="0"/>
        <v>678</v>
      </c>
      <c r="G20" s="19">
        <v>106</v>
      </c>
      <c r="H20" s="19">
        <v>168</v>
      </c>
      <c r="I20" s="19">
        <v>269</v>
      </c>
      <c r="J20" s="18">
        <f t="shared" si="5"/>
        <v>543</v>
      </c>
      <c r="K20" s="19">
        <v>217</v>
      </c>
      <c r="L20" s="17">
        <v>174</v>
      </c>
      <c r="M20" s="61">
        <v>124</v>
      </c>
      <c r="N20" s="18">
        <f t="shared" si="3"/>
        <v>515</v>
      </c>
      <c r="O20" s="19">
        <v>46</v>
      </c>
      <c r="P20" s="19">
        <v>88</v>
      </c>
      <c r="Q20" s="23">
        <v>117</v>
      </c>
      <c r="R20" s="18">
        <f t="shared" si="2"/>
        <v>251</v>
      </c>
      <c r="S20" s="30">
        <f t="shared" si="4"/>
        <v>1987</v>
      </c>
    </row>
    <row r="21" spans="1:19" x14ac:dyDescent="0.25">
      <c r="A21" s="40">
        <v>14</v>
      </c>
      <c r="B21" s="10" t="s">
        <v>3</v>
      </c>
      <c r="C21" s="24">
        <v>1492</v>
      </c>
      <c r="D21" s="17">
        <v>1489</v>
      </c>
      <c r="E21" s="17">
        <v>1782</v>
      </c>
      <c r="F21" s="18">
        <f t="shared" si="0"/>
        <v>4763</v>
      </c>
      <c r="G21" s="19">
        <v>1491</v>
      </c>
      <c r="H21" s="19">
        <v>1660</v>
      </c>
      <c r="I21" s="19">
        <v>1759</v>
      </c>
      <c r="J21" s="18">
        <f t="shared" si="5"/>
        <v>4910</v>
      </c>
      <c r="K21" s="19">
        <v>1588</v>
      </c>
      <c r="L21" s="17">
        <v>2551</v>
      </c>
      <c r="M21" s="61">
        <v>1730</v>
      </c>
      <c r="N21" s="18">
        <f t="shared" si="3"/>
        <v>5869</v>
      </c>
      <c r="O21" s="19">
        <v>1420</v>
      </c>
      <c r="P21" s="19">
        <v>1785</v>
      </c>
      <c r="Q21" s="23">
        <v>1564</v>
      </c>
      <c r="R21" s="18">
        <f t="shared" si="2"/>
        <v>4769</v>
      </c>
      <c r="S21" s="30">
        <f t="shared" si="4"/>
        <v>20311</v>
      </c>
    </row>
    <row r="22" spans="1:19" x14ac:dyDescent="0.25">
      <c r="A22" s="40">
        <v>15</v>
      </c>
      <c r="B22" s="10" t="s">
        <v>4</v>
      </c>
      <c r="C22" s="25">
        <v>1447</v>
      </c>
      <c r="D22" s="17">
        <v>1334</v>
      </c>
      <c r="E22" s="17">
        <v>1475</v>
      </c>
      <c r="F22" s="18">
        <f t="shared" si="0"/>
        <v>4256</v>
      </c>
      <c r="G22" s="19">
        <v>1194</v>
      </c>
      <c r="H22" s="19">
        <v>1341</v>
      </c>
      <c r="I22" s="19">
        <v>1461</v>
      </c>
      <c r="J22" s="18">
        <f t="shared" si="5"/>
        <v>3996</v>
      </c>
      <c r="K22" s="19">
        <v>1378</v>
      </c>
      <c r="L22" s="17">
        <v>1587</v>
      </c>
      <c r="M22" s="61">
        <v>946</v>
      </c>
      <c r="N22" s="18">
        <f t="shared" si="3"/>
        <v>3911</v>
      </c>
      <c r="O22" s="19">
        <v>859</v>
      </c>
      <c r="P22" s="19">
        <v>1086</v>
      </c>
      <c r="Q22" s="23">
        <v>1011</v>
      </c>
      <c r="R22" s="18">
        <f t="shared" si="2"/>
        <v>2956</v>
      </c>
      <c r="S22" s="30">
        <f t="shared" si="4"/>
        <v>15119</v>
      </c>
    </row>
    <row r="23" spans="1:19" x14ac:dyDescent="0.25">
      <c r="A23" s="40">
        <v>16</v>
      </c>
      <c r="B23" s="10" t="s">
        <v>46</v>
      </c>
      <c r="C23" s="17">
        <v>35</v>
      </c>
      <c r="D23" s="17">
        <v>81</v>
      </c>
      <c r="E23" s="17">
        <v>105</v>
      </c>
      <c r="F23" s="18">
        <f t="shared" si="0"/>
        <v>221</v>
      </c>
      <c r="G23" s="19">
        <v>67</v>
      </c>
      <c r="H23" s="19">
        <v>68</v>
      </c>
      <c r="I23" s="19">
        <v>68</v>
      </c>
      <c r="J23" s="18">
        <f t="shared" si="5"/>
        <v>203</v>
      </c>
      <c r="K23" s="19">
        <v>69</v>
      </c>
      <c r="L23" s="17">
        <v>97</v>
      </c>
      <c r="M23" s="61">
        <v>56</v>
      </c>
      <c r="N23" s="18">
        <f t="shared" si="3"/>
        <v>222</v>
      </c>
      <c r="O23" s="19">
        <v>56</v>
      </c>
      <c r="P23" s="19">
        <v>55</v>
      </c>
      <c r="Q23" s="23">
        <v>47</v>
      </c>
      <c r="R23" s="18">
        <f t="shared" si="2"/>
        <v>158</v>
      </c>
      <c r="S23" s="30">
        <f t="shared" si="4"/>
        <v>804</v>
      </c>
    </row>
    <row r="24" spans="1:19" x14ac:dyDescent="0.25">
      <c r="A24" s="40">
        <v>17</v>
      </c>
      <c r="B24" s="10" t="s">
        <v>47</v>
      </c>
      <c r="C24" s="17">
        <v>250</v>
      </c>
      <c r="D24" s="17">
        <v>261</v>
      </c>
      <c r="E24" s="17">
        <v>297</v>
      </c>
      <c r="F24" s="18">
        <f t="shared" si="0"/>
        <v>808</v>
      </c>
      <c r="G24" s="19">
        <v>194</v>
      </c>
      <c r="H24" s="19">
        <v>200</v>
      </c>
      <c r="I24" s="19">
        <v>264</v>
      </c>
      <c r="J24" s="18">
        <f t="shared" si="5"/>
        <v>658</v>
      </c>
      <c r="K24" s="19">
        <v>224</v>
      </c>
      <c r="L24" s="17">
        <v>309</v>
      </c>
      <c r="M24" s="61">
        <v>186</v>
      </c>
      <c r="N24" s="18">
        <f t="shared" si="3"/>
        <v>719</v>
      </c>
      <c r="O24" s="19">
        <v>136</v>
      </c>
      <c r="P24" s="19">
        <v>228</v>
      </c>
      <c r="Q24" s="23">
        <v>209</v>
      </c>
      <c r="R24" s="18">
        <f t="shared" si="2"/>
        <v>573</v>
      </c>
      <c r="S24" s="30">
        <f t="shared" si="4"/>
        <v>2758</v>
      </c>
    </row>
    <row r="25" spans="1:19" x14ac:dyDescent="0.25">
      <c r="A25" s="40">
        <v>18</v>
      </c>
      <c r="B25" s="10" t="s">
        <v>48</v>
      </c>
      <c r="C25" s="17">
        <v>258</v>
      </c>
      <c r="D25" s="17">
        <v>332</v>
      </c>
      <c r="E25" s="17">
        <v>410</v>
      </c>
      <c r="F25" s="18">
        <f t="shared" si="0"/>
        <v>1000</v>
      </c>
      <c r="G25" s="19">
        <v>254</v>
      </c>
      <c r="H25" s="19">
        <v>286</v>
      </c>
      <c r="I25" s="19">
        <v>340</v>
      </c>
      <c r="J25" s="18">
        <f t="shared" si="5"/>
        <v>880</v>
      </c>
      <c r="K25" s="19">
        <v>267</v>
      </c>
      <c r="L25" s="17">
        <v>355</v>
      </c>
      <c r="M25" s="61">
        <v>253</v>
      </c>
      <c r="N25" s="18">
        <f t="shared" si="3"/>
        <v>875</v>
      </c>
      <c r="O25" s="19">
        <v>140</v>
      </c>
      <c r="P25" s="17">
        <v>341</v>
      </c>
      <c r="Q25" s="23">
        <v>220</v>
      </c>
      <c r="R25" s="18">
        <f t="shared" si="2"/>
        <v>701</v>
      </c>
      <c r="S25" s="30">
        <f t="shared" si="4"/>
        <v>3456</v>
      </c>
    </row>
    <row r="26" spans="1:19" x14ac:dyDescent="0.25">
      <c r="A26" s="40">
        <v>19</v>
      </c>
      <c r="B26" s="10" t="s">
        <v>49</v>
      </c>
      <c r="C26" s="17">
        <v>61</v>
      </c>
      <c r="D26" s="17">
        <v>65</v>
      </c>
      <c r="E26" s="17">
        <v>66</v>
      </c>
      <c r="F26" s="18">
        <f t="shared" si="0"/>
        <v>192</v>
      </c>
      <c r="G26" s="19">
        <v>64</v>
      </c>
      <c r="H26" s="19">
        <v>60</v>
      </c>
      <c r="I26" s="19">
        <v>51</v>
      </c>
      <c r="J26" s="18">
        <f t="shared" si="5"/>
        <v>175</v>
      </c>
      <c r="K26" s="19">
        <v>9</v>
      </c>
      <c r="L26" s="17">
        <v>145</v>
      </c>
      <c r="M26" s="61">
        <v>108</v>
      </c>
      <c r="N26" s="18">
        <f t="shared" si="3"/>
        <v>262</v>
      </c>
      <c r="O26" s="19">
        <v>93</v>
      </c>
      <c r="P26" s="17">
        <v>94</v>
      </c>
      <c r="Q26" s="23">
        <v>59</v>
      </c>
      <c r="R26" s="18">
        <f t="shared" si="2"/>
        <v>246</v>
      </c>
      <c r="S26" s="30">
        <f t="shared" si="4"/>
        <v>875</v>
      </c>
    </row>
    <row r="27" spans="1:19" x14ac:dyDescent="0.25">
      <c r="A27" s="40">
        <v>20</v>
      </c>
      <c r="B27" s="10" t="s">
        <v>50</v>
      </c>
      <c r="C27" s="17">
        <v>227</v>
      </c>
      <c r="D27" s="17">
        <v>236</v>
      </c>
      <c r="E27" s="17">
        <v>298</v>
      </c>
      <c r="F27" s="18">
        <f t="shared" si="0"/>
        <v>761</v>
      </c>
      <c r="G27" s="19">
        <v>161</v>
      </c>
      <c r="H27" s="19">
        <v>291</v>
      </c>
      <c r="I27" s="19">
        <v>235</v>
      </c>
      <c r="J27" s="18">
        <f t="shared" si="5"/>
        <v>687</v>
      </c>
      <c r="K27" s="19">
        <v>279</v>
      </c>
      <c r="L27" s="17">
        <v>238</v>
      </c>
      <c r="M27" s="61">
        <v>123</v>
      </c>
      <c r="N27" s="18">
        <f t="shared" si="3"/>
        <v>640</v>
      </c>
      <c r="O27" s="19">
        <v>216</v>
      </c>
      <c r="P27" s="17">
        <v>281</v>
      </c>
      <c r="Q27" s="23">
        <v>224</v>
      </c>
      <c r="R27" s="18">
        <f t="shared" si="2"/>
        <v>721</v>
      </c>
      <c r="S27" s="30">
        <f t="shared" si="4"/>
        <v>2809</v>
      </c>
    </row>
    <row r="28" spans="1:19" x14ac:dyDescent="0.25">
      <c r="A28" s="40">
        <v>21</v>
      </c>
      <c r="B28" s="10" t="s">
        <v>51</v>
      </c>
      <c r="C28" s="17">
        <v>88</v>
      </c>
      <c r="D28" s="17">
        <v>260</v>
      </c>
      <c r="E28" s="17">
        <v>269</v>
      </c>
      <c r="F28" s="18">
        <f t="shared" si="0"/>
        <v>617</v>
      </c>
      <c r="G28" s="19">
        <v>235</v>
      </c>
      <c r="H28" s="19">
        <v>245</v>
      </c>
      <c r="I28" s="19">
        <v>182</v>
      </c>
      <c r="J28" s="18">
        <f t="shared" si="5"/>
        <v>662</v>
      </c>
      <c r="K28" s="19">
        <v>224</v>
      </c>
      <c r="L28" s="17">
        <v>176</v>
      </c>
      <c r="M28" s="61">
        <v>189</v>
      </c>
      <c r="N28" s="18">
        <f t="shared" si="3"/>
        <v>589</v>
      </c>
      <c r="O28" s="19">
        <v>182</v>
      </c>
      <c r="P28" s="17">
        <v>274</v>
      </c>
      <c r="Q28" s="23">
        <v>129</v>
      </c>
      <c r="R28" s="18">
        <f t="shared" si="2"/>
        <v>585</v>
      </c>
      <c r="S28" s="30">
        <f t="shared" si="4"/>
        <v>2453</v>
      </c>
    </row>
    <row r="29" spans="1:19" x14ac:dyDescent="0.25">
      <c r="A29" s="40">
        <v>22</v>
      </c>
      <c r="B29" s="10" t="s">
        <v>5</v>
      </c>
      <c r="C29" s="17">
        <v>455</v>
      </c>
      <c r="D29" s="17">
        <v>491</v>
      </c>
      <c r="E29" s="17">
        <v>485</v>
      </c>
      <c r="F29" s="18">
        <f t="shared" si="0"/>
        <v>1431</v>
      </c>
      <c r="G29" s="19">
        <v>488</v>
      </c>
      <c r="H29" s="19">
        <v>567</v>
      </c>
      <c r="I29" s="19">
        <v>541</v>
      </c>
      <c r="J29" s="18">
        <f t="shared" si="5"/>
        <v>1596</v>
      </c>
      <c r="K29" s="19">
        <v>525</v>
      </c>
      <c r="L29" s="17">
        <v>560</v>
      </c>
      <c r="M29" s="61">
        <v>454</v>
      </c>
      <c r="N29" s="18">
        <f t="shared" si="3"/>
        <v>1539</v>
      </c>
      <c r="O29" s="19">
        <v>571</v>
      </c>
      <c r="P29" s="17">
        <v>567</v>
      </c>
      <c r="Q29" s="23">
        <v>513</v>
      </c>
      <c r="R29" s="18">
        <f t="shared" si="2"/>
        <v>1651</v>
      </c>
      <c r="S29" s="30">
        <f t="shared" si="4"/>
        <v>6217</v>
      </c>
    </row>
    <row r="30" spans="1:19" x14ac:dyDescent="0.25">
      <c r="A30" s="40">
        <v>23</v>
      </c>
      <c r="B30" s="10" t="s">
        <v>52</v>
      </c>
      <c r="C30" s="17">
        <v>115</v>
      </c>
      <c r="D30" s="17">
        <v>200</v>
      </c>
      <c r="E30" s="17">
        <v>252</v>
      </c>
      <c r="F30" s="18">
        <f t="shared" si="0"/>
        <v>567</v>
      </c>
      <c r="G30" s="19">
        <v>202</v>
      </c>
      <c r="H30" s="19">
        <v>137</v>
      </c>
      <c r="I30" s="19">
        <v>173</v>
      </c>
      <c r="J30" s="18">
        <f t="shared" si="5"/>
        <v>512</v>
      </c>
      <c r="K30" s="19">
        <v>204</v>
      </c>
      <c r="L30" s="17">
        <v>289</v>
      </c>
      <c r="M30" s="61">
        <v>209</v>
      </c>
      <c r="N30" s="18">
        <f t="shared" si="3"/>
        <v>702</v>
      </c>
      <c r="O30" s="19">
        <v>123</v>
      </c>
      <c r="P30" s="17">
        <v>122</v>
      </c>
      <c r="Q30" s="23">
        <v>160</v>
      </c>
      <c r="R30" s="18">
        <f t="shared" si="2"/>
        <v>405</v>
      </c>
      <c r="S30" s="30">
        <f t="shared" si="4"/>
        <v>2186</v>
      </c>
    </row>
    <row r="31" spans="1:19" x14ac:dyDescent="0.25">
      <c r="A31" s="40">
        <v>24</v>
      </c>
      <c r="B31" s="10" t="s">
        <v>53</v>
      </c>
      <c r="C31" s="17">
        <v>365</v>
      </c>
      <c r="D31" s="17">
        <v>369</v>
      </c>
      <c r="E31" s="17">
        <v>472</v>
      </c>
      <c r="F31" s="18">
        <f t="shared" si="0"/>
        <v>1206</v>
      </c>
      <c r="G31" s="19">
        <v>423</v>
      </c>
      <c r="H31" s="19">
        <v>440</v>
      </c>
      <c r="I31" s="19">
        <v>483</v>
      </c>
      <c r="J31" s="18">
        <f t="shared" si="5"/>
        <v>1346</v>
      </c>
      <c r="K31" s="19">
        <v>464</v>
      </c>
      <c r="L31" s="17">
        <v>796</v>
      </c>
      <c r="M31" s="61">
        <v>417</v>
      </c>
      <c r="N31" s="18">
        <f t="shared" si="3"/>
        <v>1677</v>
      </c>
      <c r="O31" s="19">
        <v>328</v>
      </c>
      <c r="P31" s="17">
        <v>432</v>
      </c>
      <c r="Q31" s="23">
        <v>355</v>
      </c>
      <c r="R31" s="18">
        <f t="shared" si="2"/>
        <v>1115</v>
      </c>
      <c r="S31" s="30">
        <f t="shared" si="4"/>
        <v>5344</v>
      </c>
    </row>
    <row r="32" spans="1:19" x14ac:dyDescent="0.25">
      <c r="A32" s="40">
        <v>25</v>
      </c>
      <c r="B32" s="10" t="s">
        <v>66</v>
      </c>
      <c r="C32" s="17">
        <v>13</v>
      </c>
      <c r="D32" s="17">
        <v>18</v>
      </c>
      <c r="E32" s="17">
        <v>16</v>
      </c>
      <c r="F32" s="18">
        <f t="shared" si="0"/>
        <v>47</v>
      </c>
      <c r="G32" s="19">
        <v>17</v>
      </c>
      <c r="H32" s="19">
        <v>15</v>
      </c>
      <c r="I32" s="19">
        <v>17</v>
      </c>
      <c r="J32" s="18">
        <f>SUM(G32:I32)</f>
        <v>49</v>
      </c>
      <c r="K32" s="19">
        <v>14</v>
      </c>
      <c r="L32" s="17">
        <v>17</v>
      </c>
      <c r="M32" s="61">
        <v>6</v>
      </c>
      <c r="N32" s="18">
        <f>SUM(K32:M32)</f>
        <v>37</v>
      </c>
      <c r="O32" s="19">
        <v>11</v>
      </c>
      <c r="P32" s="17">
        <v>16</v>
      </c>
      <c r="Q32" s="61">
        <v>6</v>
      </c>
      <c r="R32" s="18">
        <f>SUM(O32:Q32)</f>
        <v>33</v>
      </c>
      <c r="S32" s="30">
        <f t="shared" si="4"/>
        <v>166</v>
      </c>
    </row>
    <row r="33" spans="1:19" x14ac:dyDescent="0.25">
      <c r="A33" s="40">
        <v>26</v>
      </c>
      <c r="B33" s="10" t="s">
        <v>69</v>
      </c>
      <c r="C33" s="17">
        <v>35</v>
      </c>
      <c r="D33" s="17">
        <v>66</v>
      </c>
      <c r="E33" s="17">
        <v>99</v>
      </c>
      <c r="F33" s="18">
        <f t="shared" si="0"/>
        <v>200</v>
      </c>
      <c r="G33" s="19">
        <v>53</v>
      </c>
      <c r="H33" s="19">
        <v>96</v>
      </c>
      <c r="I33" s="19">
        <v>74</v>
      </c>
      <c r="J33" s="18">
        <f>SUM(G33:I33)</f>
        <v>223</v>
      </c>
      <c r="K33" s="19">
        <v>59</v>
      </c>
      <c r="L33" s="17">
        <v>49</v>
      </c>
      <c r="M33" s="61">
        <v>76</v>
      </c>
      <c r="N33" s="18">
        <f>SUM(K33:M33)</f>
        <v>184</v>
      </c>
      <c r="O33" s="19">
        <v>52</v>
      </c>
      <c r="P33" s="17">
        <v>85</v>
      </c>
      <c r="Q33" s="23">
        <v>56</v>
      </c>
      <c r="R33" s="18">
        <f>SUM(O33:Q33)</f>
        <v>193</v>
      </c>
      <c r="S33" s="30">
        <f t="shared" si="4"/>
        <v>800</v>
      </c>
    </row>
    <row r="34" spans="1:19" x14ac:dyDescent="0.25">
      <c r="A34" s="40">
        <v>27</v>
      </c>
      <c r="B34" s="10" t="s">
        <v>65</v>
      </c>
      <c r="C34" s="17">
        <v>174</v>
      </c>
      <c r="D34" s="17">
        <v>176</v>
      </c>
      <c r="E34" s="17">
        <v>166</v>
      </c>
      <c r="F34" s="18">
        <f t="shared" si="0"/>
        <v>516</v>
      </c>
      <c r="G34" s="19">
        <v>120</v>
      </c>
      <c r="H34" s="19">
        <v>199</v>
      </c>
      <c r="I34" s="19">
        <v>192</v>
      </c>
      <c r="J34" s="18">
        <f>SUM(G34:I34)</f>
        <v>511</v>
      </c>
      <c r="K34" s="19">
        <v>159</v>
      </c>
      <c r="L34" s="17">
        <v>213</v>
      </c>
      <c r="M34" s="61">
        <v>162</v>
      </c>
      <c r="N34" s="18">
        <f>SUM(K34:M34)</f>
        <v>534</v>
      </c>
      <c r="O34" s="19">
        <v>142</v>
      </c>
      <c r="P34" s="17">
        <v>158</v>
      </c>
      <c r="Q34" s="23">
        <v>170</v>
      </c>
      <c r="R34" s="18">
        <f>SUM(O34:Q34)</f>
        <v>470</v>
      </c>
      <c r="S34" s="30">
        <f>SUM(F34+J34+N34)</f>
        <v>1561</v>
      </c>
    </row>
    <row r="35" spans="1:19" x14ac:dyDescent="0.25">
      <c r="A35" s="40">
        <v>28</v>
      </c>
      <c r="B35" s="10" t="s">
        <v>54</v>
      </c>
      <c r="C35" s="17">
        <v>30</v>
      </c>
      <c r="D35" s="17">
        <v>103</v>
      </c>
      <c r="E35" s="17">
        <v>122</v>
      </c>
      <c r="F35" s="18">
        <f t="shared" si="0"/>
        <v>255</v>
      </c>
      <c r="G35" s="19">
        <v>101</v>
      </c>
      <c r="H35" s="19">
        <v>103</v>
      </c>
      <c r="I35" s="19">
        <v>66</v>
      </c>
      <c r="J35" s="18">
        <f t="shared" si="5"/>
        <v>270</v>
      </c>
      <c r="K35" s="19">
        <v>115</v>
      </c>
      <c r="L35" s="17">
        <v>96</v>
      </c>
      <c r="M35" s="61">
        <v>100</v>
      </c>
      <c r="N35" s="18">
        <f>SUM(K35:M35)</f>
        <v>311</v>
      </c>
      <c r="O35" s="19">
        <v>66</v>
      </c>
      <c r="P35" s="19">
        <v>75</v>
      </c>
      <c r="Q35" s="23">
        <v>54</v>
      </c>
      <c r="R35" s="18">
        <f t="shared" si="2"/>
        <v>195</v>
      </c>
      <c r="S35" s="30">
        <f t="shared" si="4"/>
        <v>1031</v>
      </c>
    </row>
    <row r="36" spans="1:19" x14ac:dyDescent="0.25">
      <c r="A36" s="40">
        <v>30</v>
      </c>
      <c r="B36" s="10" t="s">
        <v>55</v>
      </c>
      <c r="C36" s="17">
        <v>355</v>
      </c>
      <c r="D36" s="17">
        <v>322</v>
      </c>
      <c r="E36" s="17">
        <v>296</v>
      </c>
      <c r="F36" s="18">
        <f t="shared" si="0"/>
        <v>973</v>
      </c>
      <c r="G36" s="19">
        <v>283</v>
      </c>
      <c r="H36" s="19">
        <v>321</v>
      </c>
      <c r="I36" s="19">
        <v>292</v>
      </c>
      <c r="J36" s="18">
        <f t="shared" si="5"/>
        <v>896</v>
      </c>
      <c r="K36" s="19">
        <v>318</v>
      </c>
      <c r="L36" s="17">
        <v>362</v>
      </c>
      <c r="M36" s="61">
        <v>221</v>
      </c>
      <c r="N36" s="18">
        <f>K36+L36+M36</f>
        <v>901</v>
      </c>
      <c r="O36" s="19">
        <v>272</v>
      </c>
      <c r="P36" s="19">
        <v>375</v>
      </c>
      <c r="Q36" s="23">
        <v>266</v>
      </c>
      <c r="R36" s="18">
        <f t="shared" si="2"/>
        <v>913</v>
      </c>
      <c r="S36" s="30">
        <f t="shared" si="4"/>
        <v>3683</v>
      </c>
    </row>
    <row r="37" spans="1:19" x14ac:dyDescent="0.25">
      <c r="A37" s="72" t="s">
        <v>6</v>
      </c>
      <c r="B37" s="73"/>
      <c r="C37" s="16">
        <f>SUM(C8:C36)</f>
        <v>9353</v>
      </c>
      <c r="D37" s="16">
        <f t="shared" ref="D37:R37" si="6">SUM(D8:D36)</f>
        <v>10225</v>
      </c>
      <c r="E37" s="16">
        <f t="shared" si="6"/>
        <v>11744</v>
      </c>
      <c r="F37" s="16">
        <f t="shared" si="6"/>
        <v>31322</v>
      </c>
      <c r="G37" s="16">
        <f t="shared" si="6"/>
        <v>9511</v>
      </c>
      <c r="H37" s="16">
        <f t="shared" si="6"/>
        <v>10894</v>
      </c>
      <c r="I37" s="16">
        <f t="shared" si="6"/>
        <v>10980</v>
      </c>
      <c r="J37" s="16">
        <f t="shared" si="6"/>
        <v>31385</v>
      </c>
      <c r="K37" s="16">
        <f t="shared" si="6"/>
        <v>10900</v>
      </c>
      <c r="L37" s="16">
        <f t="shared" si="6"/>
        <v>13788</v>
      </c>
      <c r="M37" s="16">
        <f t="shared" si="6"/>
        <v>9572</v>
      </c>
      <c r="N37" s="16">
        <f t="shared" si="6"/>
        <v>34260</v>
      </c>
      <c r="O37" s="16">
        <f t="shared" si="6"/>
        <v>8219</v>
      </c>
      <c r="P37" s="16">
        <f t="shared" si="6"/>
        <v>10226</v>
      </c>
      <c r="Q37" s="16">
        <f t="shared" si="6"/>
        <v>8398</v>
      </c>
      <c r="R37" s="16">
        <f t="shared" si="6"/>
        <v>26843</v>
      </c>
      <c r="S37" s="55">
        <f>SUM(S8:S36)</f>
        <v>123340</v>
      </c>
    </row>
    <row r="38" spans="1:19" x14ac:dyDescent="0.2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19" x14ac:dyDescent="0.25">
      <c r="A39" s="41">
        <v>31</v>
      </c>
      <c r="B39" s="37" t="s">
        <v>8</v>
      </c>
      <c r="C39" s="26">
        <v>1060</v>
      </c>
      <c r="D39" s="26">
        <v>913</v>
      </c>
      <c r="E39" s="26">
        <v>1117</v>
      </c>
      <c r="F39" s="28">
        <f t="shared" ref="F39:F56" si="7">SUM(C39:E39)</f>
        <v>3090</v>
      </c>
      <c r="G39" s="9">
        <v>1013</v>
      </c>
      <c r="H39" s="9">
        <v>1238</v>
      </c>
      <c r="I39" s="9">
        <v>1224</v>
      </c>
      <c r="J39" s="28">
        <f>SUM(G39:I39)</f>
        <v>3475</v>
      </c>
      <c r="K39" s="9">
        <v>974</v>
      </c>
      <c r="L39" s="9">
        <v>1086</v>
      </c>
      <c r="M39" s="27">
        <v>962</v>
      </c>
      <c r="N39" s="28">
        <f t="shared" ref="N39:N56" si="8">SUM(K39:M39)</f>
        <v>3022</v>
      </c>
      <c r="O39" s="9">
        <v>970</v>
      </c>
      <c r="P39" s="27">
        <v>1233</v>
      </c>
      <c r="Q39" s="9">
        <v>998</v>
      </c>
      <c r="R39" s="28">
        <f t="shared" ref="R39:R56" si="9">SUM(O39:Q39)</f>
        <v>3201</v>
      </c>
      <c r="S39" s="30">
        <f t="shared" ref="S39:S56" si="10">F39+J39+N39+R39</f>
        <v>12788</v>
      </c>
    </row>
    <row r="40" spans="1:19" x14ac:dyDescent="0.25">
      <c r="A40" s="41">
        <v>32</v>
      </c>
      <c r="B40" s="7" t="s">
        <v>12</v>
      </c>
      <c r="C40" s="27">
        <v>17</v>
      </c>
      <c r="D40" s="26">
        <v>12</v>
      </c>
      <c r="E40" s="26">
        <v>20</v>
      </c>
      <c r="F40" s="28">
        <f t="shared" si="7"/>
        <v>49</v>
      </c>
      <c r="G40" s="43">
        <v>14</v>
      </c>
      <c r="H40" s="43">
        <v>9</v>
      </c>
      <c r="I40" s="43">
        <v>15</v>
      </c>
      <c r="J40" s="28">
        <f>G40+H40+I40</f>
        <v>38</v>
      </c>
      <c r="K40" s="45">
        <v>25</v>
      </c>
      <c r="L40" s="52">
        <v>19</v>
      </c>
      <c r="M40" s="52">
        <v>11</v>
      </c>
      <c r="N40" s="28">
        <f>K40+L40+M40</f>
        <v>55</v>
      </c>
      <c r="O40" s="43">
        <v>9</v>
      </c>
      <c r="P40" s="52">
        <v>13</v>
      </c>
      <c r="Q40" s="43">
        <v>20</v>
      </c>
      <c r="R40" s="28">
        <f>O40+P40+Q40</f>
        <v>42</v>
      </c>
      <c r="S40" s="30">
        <f>R40+N40+J41+F41</f>
        <v>1020</v>
      </c>
    </row>
    <row r="41" spans="1:19" x14ac:dyDescent="0.25">
      <c r="A41" s="41">
        <v>33</v>
      </c>
      <c r="B41" s="7" t="s">
        <v>31</v>
      </c>
      <c r="C41" s="27">
        <v>111</v>
      </c>
      <c r="D41" s="27">
        <v>85</v>
      </c>
      <c r="E41" s="27">
        <v>179</v>
      </c>
      <c r="F41" s="28">
        <f t="shared" si="7"/>
        <v>375</v>
      </c>
      <c r="G41" s="43">
        <v>178</v>
      </c>
      <c r="H41" s="43">
        <v>182</v>
      </c>
      <c r="I41" s="43">
        <v>188</v>
      </c>
      <c r="J41" s="28">
        <f>G41+H41+I41</f>
        <v>548</v>
      </c>
      <c r="K41" s="43">
        <v>180</v>
      </c>
      <c r="L41" s="43">
        <v>215</v>
      </c>
      <c r="M41" s="43">
        <v>159</v>
      </c>
      <c r="N41" s="28">
        <f>K41+L41+M41</f>
        <v>554</v>
      </c>
      <c r="O41" s="43">
        <v>160</v>
      </c>
      <c r="P41" s="52">
        <v>162</v>
      </c>
      <c r="Q41" s="43">
        <v>120</v>
      </c>
      <c r="R41" s="28">
        <f>O41+P41+Q41</f>
        <v>442</v>
      </c>
      <c r="S41" s="30">
        <f>F41+J41+N41+R41</f>
        <v>1919</v>
      </c>
    </row>
    <row r="42" spans="1:19" x14ac:dyDescent="0.25">
      <c r="A42" s="41">
        <v>34</v>
      </c>
      <c r="B42" s="7" t="s">
        <v>30</v>
      </c>
      <c r="C42" s="27">
        <v>108</v>
      </c>
      <c r="D42" s="27">
        <v>84</v>
      </c>
      <c r="E42" s="27">
        <v>170</v>
      </c>
      <c r="F42" s="28">
        <f t="shared" si="7"/>
        <v>362</v>
      </c>
      <c r="G42" s="43">
        <v>183</v>
      </c>
      <c r="H42" s="43">
        <v>192</v>
      </c>
      <c r="I42" s="43">
        <v>171</v>
      </c>
      <c r="J42" s="28">
        <f>G42+H42+I42</f>
        <v>546</v>
      </c>
      <c r="K42" s="43">
        <v>206</v>
      </c>
      <c r="L42" s="43">
        <v>220</v>
      </c>
      <c r="M42" s="43">
        <v>174</v>
      </c>
      <c r="N42" s="28">
        <f>K42+L42+M42</f>
        <v>600</v>
      </c>
      <c r="O42" s="43">
        <v>153</v>
      </c>
      <c r="P42" s="52">
        <v>178</v>
      </c>
      <c r="Q42" s="43">
        <v>113</v>
      </c>
      <c r="R42" s="28">
        <f>O42+P42+Q42</f>
        <v>444</v>
      </c>
      <c r="S42" s="30">
        <f>F42+J42+N42+R42</f>
        <v>1952</v>
      </c>
    </row>
    <row r="43" spans="1:19" x14ac:dyDescent="0.25">
      <c r="A43" s="41">
        <v>35</v>
      </c>
      <c r="B43" s="7" t="s">
        <v>11</v>
      </c>
      <c r="C43" s="27">
        <v>3</v>
      </c>
      <c r="D43" s="27">
        <v>0</v>
      </c>
      <c r="E43" s="27">
        <v>9</v>
      </c>
      <c r="F43" s="28">
        <f t="shared" si="7"/>
        <v>12</v>
      </c>
      <c r="G43" s="43">
        <f>G44+G45</f>
        <v>14</v>
      </c>
      <c r="H43" s="43">
        <f>H44+H45</f>
        <v>12</v>
      </c>
      <c r="I43" s="43">
        <f>I44+I45</f>
        <v>13</v>
      </c>
      <c r="J43" s="28">
        <f>G43+H43+I43</f>
        <v>39</v>
      </c>
      <c r="K43" s="43">
        <f>K44+K45</f>
        <v>11</v>
      </c>
      <c r="L43" s="43">
        <f>L44+L45</f>
        <v>14</v>
      </c>
      <c r="M43" s="52">
        <f>M44+M45</f>
        <v>18</v>
      </c>
      <c r="N43" s="28">
        <f>K43+L43+M43</f>
        <v>43</v>
      </c>
      <c r="O43" s="43">
        <f>+O44+O45</f>
        <v>19</v>
      </c>
      <c r="P43" s="52">
        <f>+P44+P45</f>
        <v>18</v>
      </c>
      <c r="Q43" s="43">
        <f>+Q44+Q45</f>
        <v>17</v>
      </c>
      <c r="R43" s="28">
        <f>O43+P43+Q43</f>
        <v>54</v>
      </c>
      <c r="S43" s="30">
        <f>F43+J43+N43+R43</f>
        <v>148</v>
      </c>
    </row>
    <row r="44" spans="1:19" x14ac:dyDescent="0.25">
      <c r="A44" s="41">
        <v>36</v>
      </c>
      <c r="B44" s="7" t="s">
        <v>73</v>
      </c>
      <c r="C44" s="22">
        <v>2</v>
      </c>
      <c r="D44" s="27">
        <v>0</v>
      </c>
      <c r="E44" s="26">
        <v>7</v>
      </c>
      <c r="F44" s="28">
        <f t="shared" si="7"/>
        <v>9</v>
      </c>
      <c r="G44" s="9">
        <v>11</v>
      </c>
      <c r="H44" s="9">
        <v>10</v>
      </c>
      <c r="I44" s="9">
        <v>12</v>
      </c>
      <c r="J44" s="28">
        <f t="shared" ref="J44:J56" si="11">SUM(G44:I44)</f>
        <v>33</v>
      </c>
      <c r="K44" s="44">
        <v>10</v>
      </c>
      <c r="L44" s="52">
        <v>9</v>
      </c>
      <c r="M44" s="52">
        <v>11</v>
      </c>
      <c r="N44" s="28">
        <f t="shared" si="8"/>
        <v>30</v>
      </c>
      <c r="O44" s="43">
        <v>16</v>
      </c>
      <c r="P44" s="43">
        <v>12</v>
      </c>
      <c r="Q44" s="44">
        <v>11</v>
      </c>
      <c r="R44" s="28">
        <f t="shared" si="9"/>
        <v>39</v>
      </c>
      <c r="S44" s="30">
        <f t="shared" si="10"/>
        <v>111</v>
      </c>
    </row>
    <row r="45" spans="1:19" x14ac:dyDescent="0.25">
      <c r="A45" s="41">
        <v>37</v>
      </c>
      <c r="B45" s="7" t="s">
        <v>10</v>
      </c>
      <c r="C45" s="26">
        <v>1</v>
      </c>
      <c r="D45" s="27">
        <v>0</v>
      </c>
      <c r="E45" s="27">
        <v>2</v>
      </c>
      <c r="F45" s="28">
        <f t="shared" si="7"/>
        <v>3</v>
      </c>
      <c r="G45" s="9">
        <v>3</v>
      </c>
      <c r="H45" s="9">
        <v>2</v>
      </c>
      <c r="I45" s="9">
        <v>1</v>
      </c>
      <c r="J45" s="28">
        <f t="shared" si="11"/>
        <v>6</v>
      </c>
      <c r="K45" s="27">
        <v>1</v>
      </c>
      <c r="L45" s="27">
        <v>5</v>
      </c>
      <c r="M45" s="27">
        <v>7</v>
      </c>
      <c r="N45" s="28">
        <f t="shared" si="8"/>
        <v>13</v>
      </c>
      <c r="O45" s="9">
        <v>3</v>
      </c>
      <c r="P45" s="9">
        <v>6</v>
      </c>
      <c r="Q45" s="53">
        <v>6</v>
      </c>
      <c r="R45" s="28">
        <f>SUM(O45:P45)</f>
        <v>9</v>
      </c>
      <c r="S45" s="30">
        <f t="shared" si="10"/>
        <v>31</v>
      </c>
    </row>
    <row r="46" spans="1:19" x14ac:dyDescent="0.25">
      <c r="A46" s="41">
        <v>38</v>
      </c>
      <c r="B46" s="7" t="s">
        <v>68</v>
      </c>
      <c r="C46" s="27">
        <v>0</v>
      </c>
      <c r="D46" s="27">
        <v>0</v>
      </c>
      <c r="E46" s="26">
        <v>5</v>
      </c>
      <c r="F46" s="28">
        <f>SUM(C46:E46)</f>
        <v>5</v>
      </c>
      <c r="G46" s="9">
        <v>0</v>
      </c>
      <c r="H46" s="26">
        <v>7</v>
      </c>
      <c r="I46" s="26">
        <v>4</v>
      </c>
      <c r="J46" s="28">
        <f>G46+H46+I46</f>
        <v>11</v>
      </c>
      <c r="K46" s="26">
        <v>2</v>
      </c>
      <c r="L46" s="27">
        <v>1</v>
      </c>
      <c r="M46" s="27">
        <v>4</v>
      </c>
      <c r="N46" s="28">
        <f>K46+L46+M46</f>
        <v>7</v>
      </c>
      <c r="O46" s="9">
        <v>2</v>
      </c>
      <c r="P46" s="9">
        <v>2</v>
      </c>
      <c r="Q46" s="98">
        <v>2</v>
      </c>
      <c r="R46" s="28">
        <f>O46+P46+Q46</f>
        <v>6</v>
      </c>
      <c r="S46" s="30">
        <f>R46+N46+J46+F46</f>
        <v>29</v>
      </c>
    </row>
    <row r="47" spans="1:19" x14ac:dyDescent="0.25">
      <c r="A47" s="41">
        <v>39</v>
      </c>
      <c r="B47" s="7" t="s">
        <v>74</v>
      </c>
      <c r="C47" s="27">
        <v>118</v>
      </c>
      <c r="D47" s="27">
        <v>142</v>
      </c>
      <c r="E47" s="27">
        <v>148</v>
      </c>
      <c r="F47" s="28">
        <f t="shared" si="7"/>
        <v>408</v>
      </c>
      <c r="G47" s="9">
        <v>101</v>
      </c>
      <c r="H47" s="9">
        <v>129</v>
      </c>
      <c r="I47" s="9">
        <v>142</v>
      </c>
      <c r="J47" s="28">
        <f t="shared" si="11"/>
        <v>372</v>
      </c>
      <c r="K47" s="9">
        <v>125</v>
      </c>
      <c r="L47" s="9">
        <v>116</v>
      </c>
      <c r="M47" s="27">
        <v>115</v>
      </c>
      <c r="N47" s="28">
        <f t="shared" si="8"/>
        <v>356</v>
      </c>
      <c r="O47" s="9">
        <v>129</v>
      </c>
      <c r="P47" s="9">
        <v>128</v>
      </c>
      <c r="Q47" s="9">
        <v>112</v>
      </c>
      <c r="R47" s="28">
        <f t="shared" si="9"/>
        <v>369</v>
      </c>
      <c r="S47" s="30">
        <f t="shared" si="10"/>
        <v>1505</v>
      </c>
    </row>
    <row r="48" spans="1:19" x14ac:dyDescent="0.25">
      <c r="A48" s="41">
        <v>40</v>
      </c>
      <c r="B48" s="7" t="s">
        <v>59</v>
      </c>
      <c r="C48" s="27">
        <v>395</v>
      </c>
      <c r="D48" s="27">
        <v>373</v>
      </c>
      <c r="E48" s="27">
        <v>395</v>
      </c>
      <c r="F48" s="28">
        <f t="shared" si="7"/>
        <v>1163</v>
      </c>
      <c r="G48" s="9">
        <v>376</v>
      </c>
      <c r="H48" s="9">
        <v>353</v>
      </c>
      <c r="I48" s="9">
        <v>336</v>
      </c>
      <c r="J48" s="28">
        <f t="shared" si="11"/>
        <v>1065</v>
      </c>
      <c r="K48" s="9">
        <v>341</v>
      </c>
      <c r="L48" s="27">
        <v>351</v>
      </c>
      <c r="M48" s="27">
        <v>307</v>
      </c>
      <c r="N48" s="28">
        <f t="shared" si="8"/>
        <v>999</v>
      </c>
      <c r="O48" s="9">
        <v>277</v>
      </c>
      <c r="P48" s="9">
        <v>332</v>
      </c>
      <c r="Q48" s="9">
        <v>342</v>
      </c>
      <c r="R48" s="28">
        <f t="shared" si="9"/>
        <v>951</v>
      </c>
      <c r="S48" s="30">
        <f t="shared" si="10"/>
        <v>4178</v>
      </c>
    </row>
    <row r="49" spans="1:19" x14ac:dyDescent="0.25">
      <c r="A49" s="41">
        <v>41</v>
      </c>
      <c r="B49" s="7" t="s">
        <v>75</v>
      </c>
      <c r="C49" s="17">
        <v>0</v>
      </c>
      <c r="D49" s="27">
        <v>0</v>
      </c>
      <c r="E49" s="27">
        <v>0</v>
      </c>
      <c r="F49" s="28">
        <f t="shared" si="7"/>
        <v>0</v>
      </c>
      <c r="G49" s="9">
        <v>28</v>
      </c>
      <c r="H49" s="9">
        <v>28</v>
      </c>
      <c r="I49" s="9">
        <v>21</v>
      </c>
      <c r="J49" s="28">
        <f t="shared" si="11"/>
        <v>77</v>
      </c>
      <c r="K49" s="9">
        <v>24</v>
      </c>
      <c r="L49" s="27">
        <v>23</v>
      </c>
      <c r="M49" s="27">
        <v>13</v>
      </c>
      <c r="N49" s="28">
        <f t="shared" si="8"/>
        <v>60</v>
      </c>
      <c r="O49" s="9">
        <v>22</v>
      </c>
      <c r="P49" s="9">
        <v>36</v>
      </c>
      <c r="Q49" s="9">
        <v>19</v>
      </c>
      <c r="R49" s="28">
        <f t="shared" si="9"/>
        <v>77</v>
      </c>
      <c r="S49" s="30">
        <f t="shared" si="10"/>
        <v>214</v>
      </c>
    </row>
    <row r="50" spans="1:19" x14ac:dyDescent="0.25">
      <c r="A50" s="41">
        <v>42</v>
      </c>
      <c r="B50" s="7" t="s">
        <v>67</v>
      </c>
      <c r="C50" s="27">
        <v>0</v>
      </c>
      <c r="D50" s="27">
        <v>0</v>
      </c>
      <c r="E50" s="27">
        <v>22</v>
      </c>
      <c r="F50" s="28">
        <f t="shared" si="7"/>
        <v>22</v>
      </c>
      <c r="G50" s="26">
        <v>69</v>
      </c>
      <c r="H50" s="26">
        <v>64</v>
      </c>
      <c r="I50" s="26">
        <v>61</v>
      </c>
      <c r="J50" s="28">
        <f t="shared" si="11"/>
        <v>194</v>
      </c>
      <c r="K50" s="29">
        <v>57</v>
      </c>
      <c r="L50" s="27">
        <v>65</v>
      </c>
      <c r="M50" s="27">
        <v>49</v>
      </c>
      <c r="N50" s="28">
        <f t="shared" si="8"/>
        <v>171</v>
      </c>
      <c r="O50" s="9">
        <v>71</v>
      </c>
      <c r="P50" s="9">
        <v>73</v>
      </c>
      <c r="Q50" s="9">
        <v>51</v>
      </c>
      <c r="R50" s="28">
        <f t="shared" si="9"/>
        <v>195</v>
      </c>
      <c r="S50" s="30">
        <f t="shared" si="10"/>
        <v>582</v>
      </c>
    </row>
    <row r="51" spans="1:19" x14ac:dyDescent="0.25">
      <c r="A51" s="41">
        <v>43</v>
      </c>
      <c r="B51" s="7" t="s">
        <v>9</v>
      </c>
      <c r="C51" s="27">
        <v>2869</v>
      </c>
      <c r="D51" s="27">
        <v>3261</v>
      </c>
      <c r="E51" s="27">
        <v>4182</v>
      </c>
      <c r="F51" s="28">
        <f t="shared" si="7"/>
        <v>10312</v>
      </c>
      <c r="G51" s="26">
        <v>3540</v>
      </c>
      <c r="H51" s="26">
        <v>3696</v>
      </c>
      <c r="I51" s="26">
        <v>3451</v>
      </c>
      <c r="J51" s="28">
        <f t="shared" si="11"/>
        <v>10687</v>
      </c>
      <c r="K51" s="29">
        <v>3614</v>
      </c>
      <c r="L51" s="27">
        <v>4698</v>
      </c>
      <c r="M51" s="27">
        <v>3135</v>
      </c>
      <c r="N51" s="28">
        <f t="shared" si="8"/>
        <v>11447</v>
      </c>
      <c r="O51" s="9">
        <v>2545</v>
      </c>
      <c r="P51" s="9">
        <v>2676</v>
      </c>
      <c r="Q51" s="9">
        <v>2542</v>
      </c>
      <c r="R51" s="28">
        <f t="shared" si="9"/>
        <v>7763</v>
      </c>
      <c r="S51" s="30">
        <f t="shared" si="10"/>
        <v>40209</v>
      </c>
    </row>
    <row r="52" spans="1:19" x14ac:dyDescent="0.25">
      <c r="A52" s="41">
        <v>44</v>
      </c>
      <c r="B52" s="7" t="s">
        <v>56</v>
      </c>
      <c r="C52" s="27">
        <v>16342</v>
      </c>
      <c r="D52" s="27">
        <v>13879</v>
      </c>
      <c r="E52" s="26">
        <v>18295</v>
      </c>
      <c r="F52" s="28">
        <f t="shared" si="7"/>
        <v>48516</v>
      </c>
      <c r="G52" s="27">
        <v>17291</v>
      </c>
      <c r="H52" s="27">
        <v>17615</v>
      </c>
      <c r="I52" s="27">
        <v>18582</v>
      </c>
      <c r="J52" s="28">
        <f>G52+H52+I52</f>
        <v>53488</v>
      </c>
      <c r="K52" s="27">
        <v>20001</v>
      </c>
      <c r="L52" s="27">
        <v>24679</v>
      </c>
      <c r="M52" s="27">
        <v>16175</v>
      </c>
      <c r="N52" s="28">
        <f>K52+L52+M52</f>
        <v>60855</v>
      </c>
      <c r="O52" s="27">
        <v>9761</v>
      </c>
      <c r="P52" s="27">
        <v>9761</v>
      </c>
      <c r="Q52" s="27">
        <v>12218</v>
      </c>
      <c r="R52" s="28">
        <f>SUM(O50:Q51)</f>
        <v>7958</v>
      </c>
      <c r="S52" s="30">
        <f t="shared" si="10"/>
        <v>170817</v>
      </c>
    </row>
    <row r="53" spans="1:19" x14ac:dyDescent="0.25">
      <c r="A53" s="41">
        <v>45</v>
      </c>
      <c r="B53" s="7" t="s">
        <v>35</v>
      </c>
      <c r="C53" s="17">
        <v>1</v>
      </c>
      <c r="D53" s="27">
        <v>3</v>
      </c>
      <c r="E53" s="27">
        <v>49</v>
      </c>
      <c r="F53" s="28">
        <f t="shared" si="7"/>
        <v>53</v>
      </c>
      <c r="G53" s="9">
        <v>45</v>
      </c>
      <c r="H53" s="26">
        <v>60</v>
      </c>
      <c r="I53" s="26">
        <v>53</v>
      </c>
      <c r="J53" s="54">
        <f>G53+H53+I53</f>
        <v>158</v>
      </c>
      <c r="K53" s="59">
        <v>61</v>
      </c>
      <c r="L53" s="27">
        <v>70</v>
      </c>
      <c r="M53" s="27">
        <v>42</v>
      </c>
      <c r="N53" s="28">
        <f>K53+L53+M53</f>
        <v>173</v>
      </c>
      <c r="O53" s="9">
        <v>52</v>
      </c>
      <c r="P53" s="9">
        <v>11</v>
      </c>
      <c r="Q53" s="27">
        <v>50</v>
      </c>
      <c r="R53" s="28">
        <f>O53+P53+Q53</f>
        <v>113</v>
      </c>
      <c r="S53" s="30">
        <f t="shared" si="10"/>
        <v>497</v>
      </c>
    </row>
    <row r="54" spans="1:19" x14ac:dyDescent="0.25">
      <c r="A54" s="41">
        <v>46</v>
      </c>
      <c r="B54" s="42" t="s">
        <v>76</v>
      </c>
      <c r="C54" s="26">
        <v>0</v>
      </c>
      <c r="D54" s="26">
        <v>0</v>
      </c>
      <c r="E54" s="26">
        <v>6</v>
      </c>
      <c r="F54" s="28">
        <f t="shared" si="7"/>
        <v>6</v>
      </c>
      <c r="G54" s="9">
        <v>3</v>
      </c>
      <c r="H54" s="26">
        <v>4</v>
      </c>
      <c r="I54" s="26">
        <v>5</v>
      </c>
      <c r="J54" s="54">
        <f>G54+H54+I54</f>
        <v>12</v>
      </c>
      <c r="K54" s="59">
        <v>7</v>
      </c>
      <c r="L54" s="27">
        <v>21</v>
      </c>
      <c r="M54" s="27">
        <v>1</v>
      </c>
      <c r="N54" s="28">
        <f>SUM(K54:M54)</f>
        <v>29</v>
      </c>
      <c r="O54" s="9">
        <v>4</v>
      </c>
      <c r="P54" s="9">
        <v>5</v>
      </c>
      <c r="Q54" s="27">
        <v>3</v>
      </c>
      <c r="R54" s="28">
        <f>SUM(O54:Q54)</f>
        <v>12</v>
      </c>
      <c r="S54" s="30">
        <f>R54+N54+J54+F54</f>
        <v>59</v>
      </c>
    </row>
    <row r="55" spans="1:19" x14ac:dyDescent="0.25">
      <c r="A55" s="41">
        <v>47</v>
      </c>
      <c r="B55" s="37" t="s">
        <v>77</v>
      </c>
      <c r="C55" s="26">
        <v>0</v>
      </c>
      <c r="D55" s="26">
        <v>0</v>
      </c>
      <c r="E55" s="26">
        <v>0</v>
      </c>
      <c r="F55" s="28">
        <f t="shared" si="7"/>
        <v>0</v>
      </c>
      <c r="G55" s="9">
        <v>0</v>
      </c>
      <c r="H55" s="26">
        <v>0</v>
      </c>
      <c r="I55" s="26">
        <v>1</v>
      </c>
      <c r="J55" s="28">
        <f t="shared" si="11"/>
        <v>1</v>
      </c>
      <c r="K55" s="26">
        <v>0</v>
      </c>
      <c r="L55" s="27">
        <v>3</v>
      </c>
      <c r="M55" s="27">
        <v>2</v>
      </c>
      <c r="N55" s="28">
        <f t="shared" si="8"/>
        <v>5</v>
      </c>
      <c r="O55" s="26">
        <v>1</v>
      </c>
      <c r="P55" s="9">
        <v>3</v>
      </c>
      <c r="Q55" s="27">
        <v>2</v>
      </c>
      <c r="R55" s="28">
        <f t="shared" si="9"/>
        <v>6</v>
      </c>
      <c r="S55" s="30">
        <f t="shared" si="10"/>
        <v>12</v>
      </c>
    </row>
    <row r="56" spans="1:19" ht="15.75" thickBot="1" x14ac:dyDescent="0.3">
      <c r="A56" s="41">
        <v>48</v>
      </c>
      <c r="B56" s="31" t="s">
        <v>32</v>
      </c>
      <c r="C56" s="33">
        <v>190</v>
      </c>
      <c r="D56" s="32">
        <v>238</v>
      </c>
      <c r="E56" s="32">
        <v>213</v>
      </c>
      <c r="F56" s="34">
        <f t="shared" si="7"/>
        <v>641</v>
      </c>
      <c r="G56" s="35">
        <v>198</v>
      </c>
      <c r="H56" s="35">
        <v>129</v>
      </c>
      <c r="I56" s="35">
        <v>209</v>
      </c>
      <c r="J56" s="34">
        <f t="shared" si="11"/>
        <v>536</v>
      </c>
      <c r="K56" s="46">
        <v>142</v>
      </c>
      <c r="L56" s="33">
        <v>89</v>
      </c>
      <c r="M56" s="33">
        <v>89</v>
      </c>
      <c r="N56" s="34">
        <f t="shared" si="8"/>
        <v>320</v>
      </c>
      <c r="O56" s="35">
        <v>71</v>
      </c>
      <c r="P56" s="35">
        <v>0</v>
      </c>
      <c r="Q56" s="32">
        <v>0</v>
      </c>
      <c r="R56" s="34">
        <f t="shared" si="9"/>
        <v>71</v>
      </c>
      <c r="S56" s="36">
        <f t="shared" si="10"/>
        <v>1568</v>
      </c>
    </row>
    <row r="57" spans="1:19" ht="27.75" customHeight="1" x14ac:dyDescent="0.3">
      <c r="B57" s="66"/>
      <c r="C57" s="66"/>
      <c r="D57" s="66"/>
      <c r="E57" s="66"/>
      <c r="F57" s="14"/>
      <c r="G57" s="14"/>
      <c r="H57" s="3"/>
      <c r="I57" s="3"/>
    </row>
    <row r="58" spans="1:19" ht="17.25" x14ac:dyDescent="0.3">
      <c r="F58" s="8"/>
      <c r="G58" s="50"/>
      <c r="H58" s="48"/>
      <c r="I58" s="48"/>
      <c r="J58" s="48"/>
      <c r="K58" s="48"/>
      <c r="L58" s="50"/>
      <c r="M58" s="60"/>
      <c r="N58" s="67"/>
      <c r="O58" s="67"/>
      <c r="P58" s="67"/>
      <c r="Q58" s="67"/>
      <c r="R58" s="67"/>
    </row>
    <row r="59" spans="1:19" ht="17.25" x14ac:dyDescent="0.3">
      <c r="B59" s="68" t="s">
        <v>58</v>
      </c>
      <c r="C59" s="68"/>
      <c r="D59" s="68"/>
      <c r="E59" s="68"/>
      <c r="F59" s="15"/>
      <c r="H59" s="68" t="s">
        <v>61</v>
      </c>
      <c r="I59" s="68"/>
      <c r="J59" s="68"/>
      <c r="K59" s="68"/>
      <c r="M59" s="15"/>
      <c r="N59" s="68" t="s">
        <v>70</v>
      </c>
      <c r="O59" s="68"/>
      <c r="P59" s="68"/>
      <c r="Q59" s="68"/>
      <c r="R59" s="68"/>
      <c r="S59" s="49"/>
    </row>
    <row r="60" spans="1:19" ht="17.25" x14ac:dyDescent="0.3">
      <c r="B60" s="69" t="s">
        <v>57</v>
      </c>
      <c r="C60" s="69"/>
      <c r="D60" s="69"/>
      <c r="E60" s="69"/>
      <c r="G60" s="47"/>
      <c r="H60" s="62" t="s">
        <v>62</v>
      </c>
      <c r="I60" s="62"/>
      <c r="J60" s="62"/>
      <c r="K60" s="62"/>
      <c r="L60" s="49"/>
      <c r="M60" s="49"/>
      <c r="N60" s="69" t="s">
        <v>71</v>
      </c>
      <c r="O60" s="69"/>
      <c r="P60" s="69"/>
      <c r="Q60" s="69"/>
      <c r="R60" s="69"/>
      <c r="S60" s="12"/>
    </row>
    <row r="61" spans="1:19" ht="17.25" x14ac:dyDescent="0.3">
      <c r="A61" s="58"/>
      <c r="B61" s="38"/>
      <c r="L61" s="12"/>
      <c r="M61" s="12"/>
    </row>
    <row r="62" spans="1:19" x14ac:dyDescent="0.25">
      <c r="A62" s="56"/>
      <c r="B62" s="39"/>
      <c r="L62" s="1" t="s">
        <v>78</v>
      </c>
    </row>
    <row r="63" spans="1:19" x14ac:dyDescent="0.25">
      <c r="A63" s="57"/>
      <c r="B63" s="39"/>
    </row>
    <row r="64" spans="1:19" x14ac:dyDescent="0.25">
      <c r="A64" s="57"/>
      <c r="B64" s="39"/>
    </row>
    <row r="65" spans="1:2" x14ac:dyDescent="0.25">
      <c r="A65" s="57"/>
      <c r="B65" s="39"/>
    </row>
    <row r="66" spans="1:2" x14ac:dyDescent="0.25">
      <c r="A66" s="57"/>
      <c r="B66" s="39"/>
    </row>
    <row r="67" spans="1:2" x14ac:dyDescent="0.25">
      <c r="A67" s="57"/>
      <c r="B67" s="39"/>
    </row>
    <row r="68" spans="1:2" x14ac:dyDescent="0.25">
      <c r="A68" s="57"/>
      <c r="B68" s="39"/>
    </row>
    <row r="69" spans="1:2" x14ac:dyDescent="0.25">
      <c r="A69" s="57"/>
      <c r="B69" s="39"/>
    </row>
    <row r="70" spans="1:2" x14ac:dyDescent="0.25">
      <c r="A70" s="57"/>
      <c r="B70" s="39"/>
    </row>
    <row r="71" spans="1:2" x14ac:dyDescent="0.25">
      <c r="A71" s="39"/>
      <c r="B71" s="39"/>
    </row>
  </sheetData>
  <sortState ref="B39:F56">
    <sortCondition ref="B39:B56"/>
  </sortState>
  <mergeCells count="38"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S5:S7"/>
    <mergeCell ref="B6:B7"/>
    <mergeCell ref="C6:C7"/>
    <mergeCell ref="D6:D7"/>
    <mergeCell ref="P6:P7"/>
    <mergeCell ref="Q6:Q7"/>
    <mergeCell ref="R6:R7"/>
    <mergeCell ref="A37:B37"/>
    <mergeCell ref="I6:I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O6:O7"/>
    <mergeCell ref="H60:K60"/>
    <mergeCell ref="A38:S38"/>
    <mergeCell ref="B57:E57"/>
    <mergeCell ref="N58:R58"/>
    <mergeCell ref="B59:E59"/>
    <mergeCell ref="N59:R59"/>
    <mergeCell ref="B60:E60"/>
    <mergeCell ref="N60:R60"/>
    <mergeCell ref="H59:K59"/>
  </mergeCells>
  <pageMargins left="0.70866141732283472" right="0.70866141732283472" top="0.19685039370078741" bottom="0.35433070866141736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General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Carmona</dc:creator>
  <cp:lastModifiedBy>NIXALIS FERNANDEZ</cp:lastModifiedBy>
  <cp:lastPrinted>2022-11-16T14:45:11Z</cp:lastPrinted>
  <dcterms:created xsi:type="dcterms:W3CDTF">2019-07-02T16:17:43Z</dcterms:created>
  <dcterms:modified xsi:type="dcterms:W3CDTF">2023-01-11T13:31:35Z</dcterms:modified>
</cp:coreProperties>
</file>